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6.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8.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9.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10.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mc:AlternateContent xmlns:mc="http://schemas.openxmlformats.org/markup-compatibility/2006">
    <mc:Choice Requires="x15">
      <x15ac:absPath xmlns:x15ac="http://schemas.microsoft.com/office/spreadsheetml/2010/11/ac" url="C:\Users\sisnow_jos\Downloads\"/>
    </mc:Choice>
  </mc:AlternateContent>
  <xr:revisionPtr revIDLastSave="18" documentId="13_ncr:1_{2678A0F7-C527-492D-B8B1-42323C6E9A81}" xr6:coauthVersionLast="47" xr6:coauthVersionMax="47" xr10:uidLastSave="{C38332FF-DBD1-4915-A7C3-892FAD2DC11D}"/>
  <bookViews>
    <workbookView xWindow="-110" yWindow="-110" windowWidth="19420" windowHeight="10300" tabRatio="888" activeTab="5" xr2:uid="{ECA7A0FA-5A4A-49AA-88B6-76E9CA31F4E4}"/>
  </bookViews>
  <sheets>
    <sheet name="Input (Regulators)" sheetId="4" r:id="rId1"/>
    <sheet name="Insurers Profile" sheetId="10" r:id="rId2"/>
    <sheet name="Insurers Org DEI Profile" sheetId="12" r:id="rId3"/>
    <sheet name="Gender Pay Gap" sheetId="13" r:id="rId4"/>
    <sheet name="Output - Key Indicators" sheetId="2" r:id="rId5"/>
    <sheet name="Graphs - Gender diversity" sheetId="5" r:id="rId6"/>
    <sheet name="Graphs - Newly hired" sheetId="6" r:id="rId7"/>
    <sheet name="Graphs - Staff Churn" sheetId="7" r:id="rId8"/>
    <sheet name="Graphs - Promotion" sheetId="8" r:id="rId9"/>
    <sheet name="Graphs - Training" sheetId="9" r:id="rId10"/>
    <sheet name="Backend" sheetId="3"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9" l="1"/>
  <c r="A12" i="8"/>
  <c r="A12" i="7"/>
  <c r="A12" i="6"/>
  <c r="A12" i="5"/>
  <c r="DN4" i="4"/>
  <c r="DM4" i="4"/>
  <c r="DL4" i="4"/>
  <c r="F48" i="2" s="1"/>
  <c r="DK4" i="4"/>
  <c r="E48" i="2" s="1"/>
  <c r="DJ4" i="4"/>
  <c r="D48" i="2" s="1"/>
  <c r="DI4" i="4"/>
  <c r="H47" i="2" s="1"/>
  <c r="DH4" i="4"/>
  <c r="G47" i="2" s="1"/>
  <c r="DG4" i="4"/>
  <c r="F47" i="2" s="1"/>
  <c r="DF4" i="4"/>
  <c r="E47" i="2" s="1"/>
  <c r="DE4" i="4"/>
  <c r="D47" i="2" s="1"/>
  <c r="DD4" i="4"/>
  <c r="H44" i="2" s="1"/>
  <c r="DC4" i="4"/>
  <c r="G44" i="2" s="1"/>
  <c r="DB4" i="4"/>
  <c r="DA4" i="4"/>
  <c r="CZ4" i="4"/>
  <c r="D44" i="2" s="1"/>
  <c r="CY4" i="4"/>
  <c r="CX4" i="4"/>
  <c r="CW4" i="4"/>
  <c r="F43" i="2" s="1"/>
  <c r="CV4" i="4"/>
  <c r="E43" i="2" s="1"/>
  <c r="CU4" i="4"/>
  <c r="D43" i="2" s="1"/>
  <c r="CT4" i="4"/>
  <c r="CS4" i="4"/>
  <c r="CR4" i="4"/>
  <c r="F42" i="2" s="1"/>
  <c r="CQ4" i="4"/>
  <c r="E42" i="2" s="1"/>
  <c r="CP4" i="4"/>
  <c r="D42" i="2" s="1"/>
  <c r="CO4" i="4"/>
  <c r="H41" i="2" s="1"/>
  <c r="CN4" i="4"/>
  <c r="G41" i="2" s="1"/>
  <c r="CM4" i="4"/>
  <c r="F41" i="2" s="1"/>
  <c r="CL4" i="4"/>
  <c r="E41" i="2" s="1"/>
  <c r="CK4" i="4"/>
  <c r="D41" i="2" s="1"/>
  <c r="CJ4" i="4"/>
  <c r="H38" i="2" s="1"/>
  <c r="CI4" i="4"/>
  <c r="G38" i="2" s="1"/>
  <c r="CH4" i="4"/>
  <c r="CG4" i="4"/>
  <c r="CF4" i="4"/>
  <c r="CE4" i="4"/>
  <c r="CD4" i="4"/>
  <c r="CC4" i="4"/>
  <c r="CB4" i="4"/>
  <c r="CA4" i="4"/>
  <c r="D37" i="2" s="1"/>
  <c r="BZ4" i="4"/>
  <c r="H36" i="2" s="1"/>
  <c r="BY4" i="4"/>
  <c r="BX4" i="4"/>
  <c r="BW4" i="4"/>
  <c r="E36" i="2" s="1"/>
  <c r="BV4" i="4"/>
  <c r="D36" i="2" s="1"/>
  <c r="BU4" i="4"/>
  <c r="H35" i="2" s="1"/>
  <c r="BT4" i="4"/>
  <c r="G35" i="2" s="1"/>
  <c r="BS4" i="4"/>
  <c r="F35" i="2" s="1"/>
  <c r="BR4" i="4"/>
  <c r="E35" i="2" s="1"/>
  <c r="BQ4" i="4"/>
  <c r="D35" i="2" s="1"/>
  <c r="BP4" i="4"/>
  <c r="H34" i="2" s="1"/>
  <c r="BO4" i="4"/>
  <c r="G34" i="2" s="1"/>
  <c r="BN4" i="4"/>
  <c r="BM4" i="4"/>
  <c r="BL4" i="4"/>
  <c r="D34" i="2" s="1"/>
  <c r="BK4" i="4"/>
  <c r="BJ4" i="4"/>
  <c r="BI4" i="4"/>
  <c r="BH4" i="4"/>
  <c r="E31" i="2" s="1"/>
  <c r="BG4" i="4"/>
  <c r="D31" i="2" s="1"/>
  <c r="BF4" i="4"/>
  <c r="BE4" i="4"/>
  <c r="BD4" i="4"/>
  <c r="BC4" i="4"/>
  <c r="E30" i="2" s="1"/>
  <c r="BB4" i="4"/>
  <c r="D30" i="2" s="1"/>
  <c r="BA4" i="4"/>
  <c r="H29" i="2" s="1"/>
  <c r="AZ4" i="4"/>
  <c r="G29" i="2" s="1"/>
  <c r="AY4" i="4"/>
  <c r="F29" i="2" s="1"/>
  <c r="AX4" i="4"/>
  <c r="E29" i="2" s="1"/>
  <c r="AW4" i="4"/>
  <c r="D29" i="2" s="1"/>
  <c r="AV4" i="4"/>
  <c r="H28" i="2" s="1"/>
  <c r="AU4" i="4"/>
  <c r="G28" i="2" s="1"/>
  <c r="AT4" i="4"/>
  <c r="AS4" i="4"/>
  <c r="AR4" i="4"/>
  <c r="D28" i="2" s="1"/>
  <c r="AQ4" i="4"/>
  <c r="AP4" i="4"/>
  <c r="G27" i="2" s="1"/>
  <c r="AO4" i="4"/>
  <c r="AN4" i="4"/>
  <c r="AM4" i="4"/>
  <c r="AL4" i="4"/>
  <c r="AK4" i="4"/>
  <c r="G24" i="2" s="1"/>
  <c r="AJ4" i="4"/>
  <c r="F24" i="2" s="1"/>
  <c r="AI4" i="4"/>
  <c r="AH4" i="4"/>
  <c r="D24" i="2" s="1"/>
  <c r="AG4" i="4"/>
  <c r="H23" i="2" s="1"/>
  <c r="AF4" i="4"/>
  <c r="G23" i="2" s="1"/>
  <c r="AE4" i="4"/>
  <c r="F23" i="2" s="1"/>
  <c r="AD4" i="4"/>
  <c r="E23" i="2" s="1"/>
  <c r="AC4" i="4"/>
  <c r="D23" i="2" s="1"/>
  <c r="AB4" i="4"/>
  <c r="H22" i="2" s="1"/>
  <c r="AA4" i="4"/>
  <c r="G22" i="2" s="1"/>
  <c r="Z4" i="4"/>
  <c r="Y4" i="4"/>
  <c r="X4" i="4"/>
  <c r="W4" i="4"/>
  <c r="H21" i="2" s="1"/>
  <c r="V4" i="4"/>
  <c r="G21" i="2" s="1"/>
  <c r="U4" i="4"/>
  <c r="T4" i="4"/>
  <c r="E21" i="2" s="1"/>
  <c r="S4" i="4"/>
  <c r="R4" i="4"/>
  <c r="Q4" i="4"/>
  <c r="G20" i="2" s="1"/>
  <c r="P4" i="4"/>
  <c r="O4" i="4"/>
  <c r="E20" i="2" s="1"/>
  <c r="N4" i="4"/>
  <c r="D20" i="2" s="1"/>
  <c r="A4" i="4"/>
  <c r="B8" i="13" s="1"/>
  <c r="G48" i="2"/>
  <c r="H48" i="2"/>
  <c r="E44" i="2"/>
  <c r="F44" i="2"/>
  <c r="G43" i="2"/>
  <c r="H43" i="2"/>
  <c r="G42" i="2"/>
  <c r="H42" i="2"/>
  <c r="E38" i="2"/>
  <c r="F38" i="2"/>
  <c r="D38" i="2"/>
  <c r="E37" i="2"/>
  <c r="F37" i="2"/>
  <c r="G37" i="2"/>
  <c r="H37" i="2"/>
  <c r="F36" i="2"/>
  <c r="G36" i="2"/>
  <c r="E34" i="2"/>
  <c r="F34" i="2"/>
  <c r="F31" i="2"/>
  <c r="G31" i="2"/>
  <c r="H31" i="2"/>
  <c r="F30" i="2"/>
  <c r="G30" i="2"/>
  <c r="H30" i="2"/>
  <c r="E28" i="2"/>
  <c r="F28" i="2"/>
  <c r="E27" i="2"/>
  <c r="F27" i="2"/>
  <c r="H27" i="2"/>
  <c r="D27" i="2"/>
  <c r="E24" i="2"/>
  <c r="H24" i="2"/>
  <c r="E22" i="2"/>
  <c r="F22" i="2"/>
  <c r="D22" i="2"/>
  <c r="F21" i="2"/>
  <c r="D21" i="2"/>
  <c r="H20" i="2"/>
  <c r="F20" i="2"/>
  <c r="B26" i="13"/>
  <c r="B27" i="13"/>
  <c r="B25" i="13"/>
  <c r="B12" i="13"/>
  <c r="B13" i="13"/>
  <c r="B14" i="13"/>
  <c r="B11" i="13"/>
  <c r="B60" i="12"/>
  <c r="B61" i="12"/>
  <c r="B62" i="12"/>
  <c r="B59" i="12"/>
  <c r="B49" i="12"/>
  <c r="B50" i="12"/>
  <c r="B51" i="12"/>
  <c r="B52" i="12"/>
  <c r="B38" i="12"/>
  <c r="B39" i="12"/>
  <c r="B40" i="12"/>
  <c r="B37" i="12"/>
  <c r="B26" i="12"/>
  <c r="B27" i="12"/>
  <c r="B28" i="12"/>
  <c r="B25" i="12"/>
  <c r="B25" i="10"/>
  <c r="B12" i="12"/>
  <c r="B13" i="12"/>
  <c r="B14" i="12"/>
  <c r="B11" i="12"/>
  <c r="B38" i="10"/>
  <c r="B39" i="10"/>
  <c r="B40" i="10"/>
  <c r="B37" i="10"/>
  <c r="B26" i="10"/>
  <c r="B27" i="10"/>
  <c r="B12" i="10"/>
  <c r="B13" i="10"/>
  <c r="B14" i="10"/>
  <c r="B15" i="10"/>
  <c r="B16" i="10"/>
  <c r="B17" i="10"/>
  <c r="B11" i="10"/>
  <c r="B8" i="10" l="1"/>
  <c r="B8" i="12"/>
  <c r="J48" i="2" l="1"/>
  <c r="J47" i="2"/>
  <c r="J42" i="2"/>
  <c r="J43" i="2"/>
  <c r="J44" i="2"/>
  <c r="J41" i="2"/>
  <c r="J35" i="2"/>
  <c r="J36" i="2"/>
  <c r="J37" i="2"/>
  <c r="J38" i="2"/>
  <c r="J34" i="2"/>
  <c r="J28" i="2"/>
  <c r="J29" i="2"/>
  <c r="J30" i="2"/>
  <c r="J31" i="2"/>
  <c r="J27" i="2"/>
  <c r="J21" i="2"/>
  <c r="J22" i="2"/>
  <c r="J23" i="2"/>
  <c r="J24" i="2"/>
  <c r="J20" i="2"/>
  <c r="K44" i="2"/>
  <c r="L44" i="2" s="1"/>
  <c r="K27" i="2"/>
  <c r="L27" i="2" s="1"/>
  <c r="K48" i="2" l="1"/>
  <c r="L48" i="2" s="1"/>
  <c r="P48" i="2" s="1"/>
  <c r="K34" i="2"/>
  <c r="L34" i="2" s="1"/>
  <c r="Q34" i="2" s="1"/>
  <c r="K36" i="2"/>
  <c r="L36" i="2" s="1"/>
  <c r="K30" i="2"/>
  <c r="L30" i="2" s="1"/>
  <c r="P30" i="2" s="1"/>
  <c r="K22" i="2"/>
  <c r="L22" i="2" s="1"/>
  <c r="M22" i="2" s="1"/>
  <c r="K38" i="2"/>
  <c r="L38" i="2" s="1"/>
  <c r="O38" i="2" s="1"/>
  <c r="K20" i="2"/>
  <c r="L20" i="2" s="1"/>
  <c r="P20" i="2" s="1"/>
  <c r="K24" i="2"/>
  <c r="L24" i="2" s="1"/>
  <c r="P24" i="2" s="1"/>
  <c r="K35" i="2"/>
  <c r="L35" i="2" s="1"/>
  <c r="M35" i="2" s="1"/>
  <c r="K41" i="2"/>
  <c r="L41" i="2" s="1"/>
  <c r="P41" i="2" s="1"/>
  <c r="K23" i="2"/>
  <c r="L23" i="2" s="1"/>
  <c r="N23" i="2" s="1"/>
  <c r="K43" i="2"/>
  <c r="L43" i="2" s="1"/>
  <c r="Q43" i="2" s="1"/>
  <c r="K28" i="2"/>
  <c r="L28" i="2" s="1"/>
  <c r="M28" i="2" s="1"/>
  <c r="K31" i="2"/>
  <c r="L31" i="2" s="1"/>
  <c r="O31" i="2" s="1"/>
  <c r="K21" i="2"/>
  <c r="L21" i="2" s="1"/>
  <c r="M21" i="2" s="1"/>
  <c r="K42" i="2"/>
  <c r="L42" i="2" s="1"/>
  <c r="M27" i="2"/>
  <c r="N27" i="2"/>
  <c r="P27" i="2"/>
  <c r="O27" i="2"/>
  <c r="Q44" i="2"/>
  <c r="O44" i="2"/>
  <c r="P44" i="2"/>
  <c r="N44" i="2"/>
  <c r="M44" i="2"/>
  <c r="S44" i="2" s="1"/>
  <c r="R44" i="2" s="1"/>
  <c r="K37" i="2"/>
  <c r="L37" i="2" s="1"/>
  <c r="K47" i="2"/>
  <c r="L47" i="2" s="1"/>
  <c r="K29" i="2"/>
  <c r="L29" i="2" s="1"/>
  <c r="Q36" i="2" l="1"/>
  <c r="Q42" i="2"/>
  <c r="M48" i="2"/>
  <c r="Q48" i="2"/>
  <c r="O48" i="2"/>
  <c r="N48" i="2"/>
  <c r="P34" i="2"/>
  <c r="M34" i="2"/>
  <c r="O34" i="2"/>
  <c r="N34" i="2"/>
  <c r="N36" i="2"/>
  <c r="M36" i="2"/>
  <c r="P36" i="2"/>
  <c r="O36" i="2"/>
  <c r="M20" i="2"/>
  <c r="O20" i="2"/>
  <c r="N22" i="2"/>
  <c r="S22" i="2" s="1"/>
  <c r="R22" i="2" s="1"/>
  <c r="P22" i="2"/>
  <c r="P23" i="2"/>
  <c r="O22" i="2"/>
  <c r="O35" i="2"/>
  <c r="N35" i="2"/>
  <c r="P35" i="2"/>
  <c r="Q38" i="2"/>
  <c r="N38" i="2"/>
  <c r="M38" i="2"/>
  <c r="P38" i="2"/>
  <c r="S27" i="2"/>
  <c r="R27" i="2" s="1"/>
  <c r="Q35" i="2"/>
  <c r="N41" i="2"/>
  <c r="O23" i="2"/>
  <c r="N24" i="2"/>
  <c r="M24" i="2"/>
  <c r="P28" i="2"/>
  <c r="O24" i="2"/>
  <c r="Q41" i="2"/>
  <c r="M23" i="2"/>
  <c r="S23" i="2" s="1"/>
  <c r="R23" i="2" s="1"/>
  <c r="O41" i="2"/>
  <c r="N21" i="2"/>
  <c r="S21" i="2" s="1"/>
  <c r="R21" i="2" s="1"/>
  <c r="N20" i="2"/>
  <c r="M41" i="2"/>
  <c r="P31" i="2"/>
  <c r="M30" i="2"/>
  <c r="M43" i="2"/>
  <c r="O30" i="2"/>
  <c r="O43" i="2"/>
  <c r="N28" i="2"/>
  <c r="S28" i="2" s="1"/>
  <c r="R28" i="2" s="1"/>
  <c r="P43" i="2"/>
  <c r="N30" i="2"/>
  <c r="N43" i="2"/>
  <c r="O28" i="2"/>
  <c r="S35" i="2"/>
  <c r="R35" i="2" s="1"/>
  <c r="O42" i="2"/>
  <c r="O21" i="2"/>
  <c r="P21" i="2"/>
  <c r="N42" i="2"/>
  <c r="P42" i="2"/>
  <c r="N31" i="2"/>
  <c r="M31" i="2"/>
  <c r="M42" i="2"/>
  <c r="O37" i="2"/>
  <c r="N37" i="2"/>
  <c r="Q37" i="2"/>
  <c r="P37" i="2"/>
  <c r="M37" i="2"/>
  <c r="Q27" i="2"/>
  <c r="M29" i="2"/>
  <c r="P29" i="2"/>
  <c r="O29" i="2"/>
  <c r="N29" i="2"/>
  <c r="N47" i="2"/>
  <c r="M47" i="2"/>
  <c r="P47" i="2"/>
  <c r="Q47" i="2"/>
  <c r="O47" i="2"/>
  <c r="S24" i="2" l="1"/>
  <c r="R24" i="2" s="1"/>
  <c r="S47" i="2"/>
  <c r="R47" i="2" s="1"/>
  <c r="S41" i="2"/>
  <c r="R41" i="2" s="1"/>
  <c r="S34" i="2"/>
  <c r="R34" i="2" s="1"/>
  <c r="S20" i="2"/>
  <c r="R20" i="2" s="1"/>
  <c r="Q22" i="2"/>
  <c r="S48" i="2"/>
  <c r="R48" i="2" s="1"/>
  <c r="S38" i="2"/>
  <c r="R38" i="2" s="1"/>
  <c r="S36" i="2"/>
  <c r="R36" i="2" s="1"/>
  <c r="S31" i="2"/>
  <c r="R31" i="2" s="1"/>
  <c r="Q31" i="2"/>
  <c r="Q30" i="2"/>
  <c r="S42" i="2"/>
  <c r="R42" i="2" s="1"/>
  <c r="Q24" i="2"/>
  <c r="Q21" i="2"/>
  <c r="Q23" i="2"/>
  <c r="Q20" i="2"/>
  <c r="Q28" i="2"/>
  <c r="S37" i="2"/>
  <c r="R37" i="2" s="1"/>
  <c r="S43" i="2"/>
  <c r="R43" i="2" s="1"/>
  <c r="S30" i="2"/>
  <c r="R30" i="2" s="1"/>
  <c r="S29" i="2"/>
  <c r="R29" i="2" s="1"/>
  <c r="Q29" i="2"/>
</calcChain>
</file>

<file path=xl/sharedStrings.xml><?xml version="1.0" encoding="utf-8"?>
<sst xmlns="http://schemas.openxmlformats.org/spreadsheetml/2006/main" count="367" uniqueCount="102">
  <si>
    <t>1. Number of employees &amp; agents</t>
  </si>
  <si>
    <t>2. Hired in last 12 months</t>
  </si>
  <si>
    <t>3. Left the organization in the last 12 months</t>
  </si>
  <si>
    <t>4. Number of promotions made in the last 12 months</t>
  </si>
  <si>
    <t>5. Number of people who attended any training in the last 12 months</t>
  </si>
  <si>
    <t>6. Possibility of Gender Pay Gap</t>
  </si>
  <si>
    <t>Board members</t>
  </si>
  <si>
    <t>All full time salaried employees</t>
  </si>
  <si>
    <t>Executive management (CEO and CEO direct reports)</t>
  </si>
  <si>
    <t>People managers (include only full time employees)</t>
  </si>
  <si>
    <t>Licensed individual agents</t>
  </si>
  <si>
    <t>All licensed individual agents</t>
  </si>
  <si>
    <t>Count</t>
  </si>
  <si>
    <t>Country</t>
  </si>
  <si>
    <t>Name of insurer</t>
  </si>
  <si>
    <t>Type of license</t>
  </si>
  <si>
    <t>Geographical presence</t>
  </si>
  <si>
    <t>Total employees</t>
  </si>
  <si>
    <t>Data as of date</t>
  </si>
  <si>
    <t>Equal opportunity employment</t>
  </si>
  <si>
    <t>Diversity in recruitment</t>
  </si>
  <si>
    <t>Promotion reviewed by gender</t>
  </si>
  <si>
    <t>Anti-sexual harrassment policy</t>
  </si>
  <si>
    <t>Anti-discrimination policy</t>
  </si>
  <si>
    <t>Gender pay gap review</t>
  </si>
  <si>
    <t>Female</t>
  </si>
  <si>
    <t>Male</t>
  </si>
  <si>
    <t>Other</t>
  </si>
  <si>
    <t>Unknown</t>
  </si>
  <si>
    <t>Total</t>
  </si>
  <si>
    <t>Gender Pay Gap</t>
  </si>
  <si>
    <t>Result</t>
  </si>
  <si>
    <t>Do NOT edit this row</t>
  </si>
  <si>
    <t>FeMa-Meter: Organizational Diversity</t>
  </si>
  <si>
    <t>Profile of insurance companies who submitted their data</t>
  </si>
  <si>
    <t xml:space="preserve">Number of insurers </t>
  </si>
  <si>
    <t>Distribution by type of insurer</t>
  </si>
  <si>
    <t>Life insurance</t>
  </si>
  <si>
    <t>Non-life insurance</t>
  </si>
  <si>
    <t>Composite (life and non-life) insurance</t>
  </si>
  <si>
    <t>Health insurance</t>
  </si>
  <si>
    <t>Microinsurance</t>
  </si>
  <si>
    <t>Specialized insurance</t>
  </si>
  <si>
    <t>Distribuion by geographic presence</t>
  </si>
  <si>
    <t>Within country only (local)</t>
  </si>
  <si>
    <t>Across multiple countries in the same continent (regional)</t>
  </si>
  <si>
    <t>Across different continents (global)</t>
  </si>
  <si>
    <t xml:space="preserve">Number of employees </t>
  </si>
  <si>
    <t>Less than or equal to 100</t>
  </si>
  <si>
    <t>101-500</t>
  </si>
  <si>
    <t>501-1000</t>
  </si>
  <si>
    <t>More than 1000</t>
  </si>
  <si>
    <t>Insurers' response to: "Does your organization have an equal opportunity employment policy?"</t>
  </si>
  <si>
    <t>Yes</t>
  </si>
  <si>
    <t>No</t>
  </si>
  <si>
    <t>Work in progress</t>
  </si>
  <si>
    <t>Sometimes</t>
  </si>
  <si>
    <t>Insurers' response to: "Does your recruiting strategy include gender diversity?"</t>
  </si>
  <si>
    <t>Insurers' response to: "Are employee promotions and development opportunities reviewed by gender?"</t>
  </si>
  <si>
    <t>Insurers' response to: "Does the organization have an anti-sexual harrassment policy?"</t>
  </si>
  <si>
    <t>Insurers' response to: "Does the organization have an anti-discrimination policy?"</t>
  </si>
  <si>
    <t>Insurers' response to: "Does the organization review pay by gender?"</t>
  </si>
  <si>
    <t>Number of insurers with potential Gender Pay Gap at Executive Management (CEO and CEO direct reports) level</t>
  </si>
  <si>
    <t>Low or Nil</t>
  </si>
  <si>
    <t>Med</t>
  </si>
  <si>
    <t>High</t>
  </si>
  <si>
    <t>About the FeMa-Meter toolkit</t>
  </si>
  <si>
    <t>The 6-point guide on Output indicators - Ask yourself these questions</t>
  </si>
  <si>
    <t xml:space="preserve">The FeMa-Meter toolkit is developed for the Access to Insurance Initiative (A2ii). You may not republish or disseminate any part of the content without prior permission from A2ii.
This toolkit is for educational and informational purposes only. It is not intended as a substitute for technical advisory on insurance, gender diversity or related topics. 
For further details on the toolkit, please refer to the user guide. </t>
  </si>
  <si>
    <t>1.  How the the quality of my data? Do I have full sex-disaggregated information for the key indicators for my organization?</t>
  </si>
  <si>
    <t>2.  What more can I do to improve the quality of my data?</t>
  </si>
  <si>
    <t>3.  Do I observe any skew or bias towards a particular sex as reflected in the output indicators?</t>
  </si>
  <si>
    <t>4.  Do I find anything unexpected or surprising? Why might that be happening?</t>
  </si>
  <si>
    <t>5.  What is the overall story I am seeing from these numbers?</t>
  </si>
  <si>
    <t>6.  Are the organization's HR policies adjusted to the unique context of women and allowing them equal access to resources and opportunities within the organization? Are there any missed opportunities?</t>
  </si>
  <si>
    <t>Considerations and interpretations of the output indicators</t>
  </si>
  <si>
    <t>The output indicators are simple calculations using the input data to provide a quick comparison between female and males.  You will also find high level observations noting the possibility of gender imbalance.  These numbers and the corresponding observations must be interpreted in a more holistic context which the tool does NOT capture. The tool is a first step in segregating key gender diversity indicators by sex and creating awareness that this is an important consideration when assessing your organization’s ability to attract, retain, and develop talent inclusively.</t>
  </si>
  <si>
    <t>1. Sex ratio at different levels</t>
  </si>
  <si>
    <t>Sex data availability</t>
  </si>
  <si>
    <t>Potential gender imbalance?</t>
  </si>
  <si>
    <t>2. Sex ratio of new hires</t>
  </si>
  <si>
    <t>People managers (full time employees)</t>
  </si>
  <si>
    <t>3. Left in the last 12 months</t>
  </si>
  <si>
    <t>3. Sex ratio of staff turnover</t>
  </si>
  <si>
    <t>Average</t>
  </si>
  <si>
    <t>4. Sex ratio of staff promotion</t>
  </si>
  <si>
    <t>5. Number of people who attended any training  in the last 12 months</t>
  </si>
  <si>
    <t>5. Sex ratio of training opportunities (staff development)</t>
  </si>
  <si>
    <t>Drop down</t>
  </si>
  <si>
    <t>Type of insurance license</t>
  </si>
  <si>
    <t>Data not available or reliable</t>
  </si>
  <si>
    <t>Geographic presence</t>
  </si>
  <si>
    <t>Limited</t>
  </si>
  <si>
    <t xml:space="preserve">Good </t>
  </si>
  <si>
    <t>Comprehensive</t>
  </si>
  <si>
    <t>Total number of full time employees</t>
  </si>
  <si>
    <t>Possible gender imbalance (if total =100%)</t>
  </si>
  <si>
    <t>Not observed</t>
  </si>
  <si>
    <t>Somewhat likely</t>
  </si>
  <si>
    <t>Very likely</t>
  </si>
  <si>
    <t>Possible gender imbalance (compared to average)</t>
  </si>
  <si>
    <t>Gender pay gap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</si>
</sst>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409]d\-mmm\-yy;@"/>
  </numFmts>
  <fonts count="24">
    <font>
      <sz val="10"/>
      <color theme="1"/>
      <name val="Franklin Gothic Book"/>
      <family val="2"/>
    </font>
    <font>
      <sz val="10"/>
      <color theme="1"/>
      <name val="Franklin Gothic Book"/>
      <family val="2"/>
    </font>
    <font>
      <sz val="10"/>
      <color theme="1"/>
      <name val="Arial"/>
      <family val="2"/>
    </font>
    <font>
      <b/>
      <sz val="10"/>
      <color theme="1"/>
      <name val="Arial"/>
      <family val="2"/>
    </font>
    <font>
      <b/>
      <sz val="20"/>
      <color theme="1"/>
      <name val="Arial"/>
      <family val="2"/>
    </font>
    <font>
      <b/>
      <sz val="11"/>
      <name val="Arial"/>
      <family val="2"/>
    </font>
    <font>
      <sz val="11"/>
      <name val="Arial"/>
      <family val="2"/>
    </font>
    <font>
      <sz val="12"/>
      <color theme="1"/>
      <name val="Arial"/>
      <family val="2"/>
    </font>
    <font>
      <sz val="10"/>
      <name val="Arial"/>
      <family val="2"/>
    </font>
    <font>
      <b/>
      <sz val="12"/>
      <color theme="0"/>
      <name val="Arial"/>
      <family val="2"/>
    </font>
    <font>
      <sz val="12"/>
      <name val="Arial"/>
      <family val="2"/>
    </font>
    <font>
      <b/>
      <sz val="11"/>
      <color theme="0"/>
      <name val="Arial"/>
      <family val="2"/>
    </font>
    <font>
      <i/>
      <sz val="10"/>
      <color theme="0" tint="-0.249977111117893"/>
      <name val="Arial"/>
      <family val="2"/>
    </font>
    <font>
      <sz val="10"/>
      <color theme="0"/>
      <name val="Arial"/>
      <family val="2"/>
    </font>
    <font>
      <sz val="10"/>
      <color theme="0" tint="-0.499984740745262"/>
      <name val="Arial"/>
      <family val="2"/>
    </font>
    <font>
      <sz val="8"/>
      <color theme="0" tint="-0.499984740745262"/>
      <name val="Arial"/>
      <family val="2"/>
    </font>
    <font>
      <i/>
      <sz val="10"/>
      <color theme="1"/>
      <name val="Arial"/>
      <family val="2"/>
    </font>
    <font>
      <sz val="11"/>
      <color theme="1"/>
      <name val="Arial"/>
      <family val="2"/>
    </font>
    <font>
      <sz val="22"/>
      <color theme="1"/>
      <name val="Arial"/>
      <family val="2"/>
    </font>
    <font>
      <sz val="16"/>
      <color theme="1"/>
      <name val="Arial"/>
      <family val="2"/>
    </font>
    <font>
      <sz val="14"/>
      <color theme="1"/>
      <name val="Arial"/>
      <family val="2"/>
    </font>
    <font>
      <sz val="14"/>
      <color theme="0"/>
      <name val="Arial"/>
      <family val="2"/>
    </font>
    <font>
      <b/>
      <sz val="12"/>
      <color theme="1"/>
      <name val="Arial"/>
      <family val="2"/>
    </font>
    <font>
      <b/>
      <sz val="12"/>
      <color theme="1"/>
      <name val="Franklin Gothic Book"/>
      <family val="2"/>
    </font>
  </fonts>
  <fills count="14">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3"/>
        <bgColor indexed="64"/>
      </patternFill>
    </fill>
  </fills>
  <borders count="25">
    <border>
      <left/>
      <right/>
      <top/>
      <bottom/>
      <diagonal/>
    </border>
    <border>
      <left style="medium">
        <color theme="0"/>
      </left>
      <right/>
      <top style="medium">
        <color theme="0"/>
      </top>
      <bottom/>
      <diagonal/>
    </border>
    <border>
      <left/>
      <right style="medium">
        <color theme="0"/>
      </right>
      <top style="medium">
        <color theme="0"/>
      </top>
      <bottom/>
      <diagonal/>
    </border>
    <border>
      <left/>
      <right/>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right/>
      <top/>
      <bottom style="thin">
        <color theme="0"/>
      </bottom>
      <diagonal/>
    </border>
    <border>
      <left/>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medium">
        <color theme="0"/>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0">
    <xf numFmtId="0" fontId="0" fillId="0" borderId="0" xfId="0"/>
    <xf numFmtId="0" fontId="2" fillId="0" borderId="0" xfId="0" applyFont="1" applyAlignment="1">
      <alignment vertical="center"/>
    </xf>
    <xf numFmtId="0" fontId="6" fillId="0" borderId="0" xfId="0" applyFont="1" applyAlignment="1">
      <alignment vertical="center" wrapText="1"/>
    </xf>
    <xf numFmtId="9" fontId="6" fillId="0" borderId="0" xfId="2" applyFont="1" applyAlignment="1">
      <alignment vertical="center" wrapText="1"/>
    </xf>
    <xf numFmtId="43" fontId="6" fillId="0" borderId="0" xfId="1" applyFont="1" applyAlignment="1">
      <alignment vertical="center" wrapText="1"/>
    </xf>
    <xf numFmtId="9" fontId="6" fillId="0" borderId="0" xfId="0" applyNumberFormat="1" applyFont="1" applyAlignment="1">
      <alignment vertical="center" wrapText="1"/>
    </xf>
    <xf numFmtId="9" fontId="6" fillId="0" borderId="0" xfId="1" applyNumberFormat="1" applyFont="1" applyAlignment="1">
      <alignment vertical="center" wrapText="1"/>
    </xf>
    <xf numFmtId="0" fontId="5" fillId="0" borderId="0" xfId="0" applyFont="1" applyAlignment="1">
      <alignment vertical="center" wrapText="1"/>
    </xf>
    <xf numFmtId="0" fontId="2" fillId="0" borderId="0" xfId="0" applyFont="1" applyAlignment="1" applyProtection="1">
      <alignment vertical="center"/>
      <protection hidden="1"/>
    </xf>
    <xf numFmtId="0" fontId="7" fillId="0" borderId="0" xfId="0" applyFont="1" applyAlignment="1" applyProtection="1">
      <alignment vertical="center" wrapText="1"/>
      <protection hidden="1"/>
    </xf>
    <xf numFmtId="0" fontId="7"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10" fillId="0" borderId="0" xfId="0" applyFont="1" applyAlignment="1" applyProtection="1">
      <alignment vertical="top" wrapText="1"/>
      <protection hidden="1"/>
    </xf>
    <xf numFmtId="0" fontId="2" fillId="0" borderId="0" xfId="0" applyFont="1" applyAlignment="1" applyProtection="1">
      <alignment horizontal="center" vertical="center"/>
      <protection hidden="1"/>
    </xf>
    <xf numFmtId="0" fontId="7" fillId="0" borderId="0" xfId="0" applyFont="1" applyAlignment="1" applyProtection="1">
      <alignment horizontal="center" vertical="center" wrapText="1"/>
      <protection hidden="1"/>
    </xf>
    <xf numFmtId="0" fontId="3" fillId="3" borderId="5" xfId="0" applyFont="1" applyFill="1" applyBorder="1" applyAlignment="1" applyProtection="1">
      <alignment horizontal="center" vertical="center"/>
      <protection hidden="1"/>
    </xf>
    <xf numFmtId="0" fontId="3" fillId="4" borderId="15" xfId="0" applyFont="1" applyFill="1" applyBorder="1" applyAlignment="1" applyProtection="1">
      <alignment horizontal="center" vertical="center"/>
      <protection hidden="1"/>
    </xf>
    <xf numFmtId="0" fontId="3" fillId="5" borderId="15" xfId="0" applyFont="1" applyFill="1" applyBorder="1" applyAlignment="1" applyProtection="1">
      <alignment horizontal="center" vertical="center"/>
      <protection hidden="1"/>
    </xf>
    <xf numFmtId="0" fontId="3" fillId="6" borderId="15" xfId="0" applyFont="1" applyFill="1" applyBorder="1" applyAlignment="1" applyProtection="1">
      <alignment horizontal="center" vertical="center"/>
      <protection hidden="1"/>
    </xf>
    <xf numFmtId="0" fontId="3" fillId="7" borderId="4" xfId="0" applyFont="1" applyFill="1" applyBorder="1" applyAlignment="1" applyProtection="1">
      <alignment horizontal="center" vertical="center"/>
      <protection hidden="1"/>
    </xf>
    <xf numFmtId="0" fontId="3" fillId="3" borderId="15" xfId="0" applyFont="1" applyFill="1" applyBorder="1" applyAlignment="1" applyProtection="1">
      <alignment horizontal="center" vertical="center"/>
      <protection hidden="1"/>
    </xf>
    <xf numFmtId="0" fontId="3" fillId="7" borderId="4" xfId="0" applyFont="1" applyFill="1" applyBorder="1" applyAlignment="1" applyProtection="1">
      <alignment horizontal="center" vertical="center" wrapText="1"/>
      <protection hidden="1"/>
    </xf>
    <xf numFmtId="164" fontId="2" fillId="9" borderId="16" xfId="1" applyNumberFormat="1" applyFont="1" applyFill="1" applyBorder="1" applyAlignment="1" applyProtection="1">
      <alignment vertical="center"/>
      <protection hidden="1"/>
    </xf>
    <xf numFmtId="164" fontId="2" fillId="10" borderId="16" xfId="1" applyNumberFormat="1" applyFont="1" applyFill="1" applyBorder="1" applyAlignment="1" applyProtection="1">
      <alignment vertical="center"/>
      <protection hidden="1"/>
    </xf>
    <xf numFmtId="164" fontId="2" fillId="11" borderId="16" xfId="1" applyNumberFormat="1" applyFont="1" applyFill="1" applyBorder="1" applyAlignment="1" applyProtection="1">
      <alignment vertical="center"/>
      <protection hidden="1"/>
    </xf>
    <xf numFmtId="164" fontId="2" fillId="12" borderId="16" xfId="1" applyNumberFormat="1" applyFont="1" applyFill="1" applyBorder="1" applyAlignment="1" applyProtection="1">
      <alignment vertical="center"/>
      <protection hidden="1"/>
    </xf>
    <xf numFmtId="164" fontId="2" fillId="8" borderId="7" xfId="1" applyNumberFormat="1" applyFont="1" applyFill="1" applyBorder="1" applyAlignment="1" applyProtection="1">
      <alignment vertical="center"/>
      <protection hidden="1"/>
    </xf>
    <xf numFmtId="164" fontId="8" fillId="8" borderId="13" xfId="0" applyNumberFormat="1" applyFont="1" applyFill="1" applyBorder="1" applyAlignment="1" applyProtection="1">
      <alignment vertical="center"/>
      <protection hidden="1"/>
    </xf>
    <xf numFmtId="9" fontId="2" fillId="8" borderId="13" xfId="2" applyFont="1" applyFill="1" applyBorder="1" applyAlignment="1" applyProtection="1">
      <alignment horizontal="center" vertical="center"/>
      <protection hidden="1"/>
    </xf>
    <xf numFmtId="164" fontId="2" fillId="8" borderId="16" xfId="1" applyNumberFormat="1" applyFont="1" applyFill="1" applyBorder="1" applyAlignment="1" applyProtection="1">
      <alignment vertical="center" wrapText="1"/>
      <protection hidden="1"/>
    </xf>
    <xf numFmtId="9" fontId="8" fillId="9" borderId="16" xfId="2" applyFont="1" applyFill="1" applyBorder="1" applyAlignment="1" applyProtection="1">
      <alignment horizontal="center" vertical="center"/>
      <protection hidden="1"/>
    </xf>
    <xf numFmtId="9" fontId="2" fillId="10" borderId="16" xfId="2" applyFont="1" applyFill="1" applyBorder="1" applyAlignment="1" applyProtection="1">
      <alignment horizontal="center" vertical="center"/>
      <protection hidden="1"/>
    </xf>
    <xf numFmtId="9" fontId="2" fillId="11" borderId="16" xfId="2" applyFont="1" applyFill="1" applyBorder="1" applyAlignment="1" applyProtection="1">
      <alignment horizontal="center" vertical="center"/>
      <protection hidden="1"/>
    </xf>
    <xf numFmtId="9" fontId="2" fillId="12" borderId="16" xfId="2" applyFont="1" applyFill="1" applyBorder="1" applyAlignment="1" applyProtection="1">
      <alignment horizontal="center" vertical="center"/>
      <protection hidden="1"/>
    </xf>
    <xf numFmtId="9" fontId="2" fillId="8" borderId="7" xfId="2" applyFont="1" applyFill="1" applyBorder="1" applyAlignment="1" applyProtection="1">
      <alignment horizontal="center" vertical="center"/>
      <protection hidden="1"/>
    </xf>
    <xf numFmtId="164" fontId="2" fillId="8" borderId="7" xfId="1" applyNumberFormat="1" applyFont="1" applyFill="1" applyBorder="1" applyAlignment="1" applyProtection="1">
      <alignment vertical="center" wrapText="1"/>
      <protection hidden="1"/>
    </xf>
    <xf numFmtId="0" fontId="12" fillId="0" borderId="0" xfId="0" applyFont="1" applyAlignment="1" applyProtection="1">
      <alignment vertical="center"/>
      <protection hidden="1"/>
    </xf>
    <xf numFmtId="164" fontId="2" fillId="9" borderId="17" xfId="1" applyNumberFormat="1" applyFont="1" applyFill="1" applyBorder="1" applyAlignment="1" applyProtection="1">
      <alignment vertical="center"/>
      <protection hidden="1"/>
    </xf>
    <xf numFmtId="164" fontId="2" fillId="10" borderId="17" xfId="1" applyNumberFormat="1" applyFont="1" applyFill="1" applyBorder="1" applyAlignment="1" applyProtection="1">
      <alignment vertical="center"/>
      <protection hidden="1"/>
    </xf>
    <xf numFmtId="164" fontId="2" fillId="11" borderId="17" xfId="1" applyNumberFormat="1" applyFont="1" applyFill="1" applyBorder="1" applyAlignment="1" applyProtection="1">
      <alignment vertical="center"/>
      <protection hidden="1"/>
    </xf>
    <xf numFmtId="164" fontId="2" fillId="12" borderId="17" xfId="1" applyNumberFormat="1" applyFont="1" applyFill="1" applyBorder="1" applyAlignment="1" applyProtection="1">
      <alignment vertical="center"/>
      <protection hidden="1"/>
    </xf>
    <xf numFmtId="164" fontId="2" fillId="8" borderId="1" xfId="1" applyNumberFormat="1" applyFont="1" applyFill="1" applyBorder="1" applyAlignment="1" applyProtection="1">
      <alignment vertical="center"/>
      <protection hidden="1"/>
    </xf>
    <xf numFmtId="9" fontId="2" fillId="8" borderId="2" xfId="2" applyFont="1" applyFill="1" applyBorder="1" applyAlignment="1" applyProtection="1">
      <alignment horizontal="center" vertical="center"/>
      <protection hidden="1"/>
    </xf>
    <xf numFmtId="9" fontId="8" fillId="9" borderId="17" xfId="2" applyFont="1" applyFill="1" applyBorder="1" applyAlignment="1" applyProtection="1">
      <alignment horizontal="center" vertical="center"/>
      <protection hidden="1"/>
    </xf>
    <xf numFmtId="9" fontId="2" fillId="10" borderId="17" xfId="2" applyFont="1" applyFill="1" applyBorder="1" applyAlignment="1" applyProtection="1">
      <alignment horizontal="center" vertical="center"/>
      <protection hidden="1"/>
    </xf>
    <xf numFmtId="9" fontId="2" fillId="11" borderId="17" xfId="2" applyFont="1" applyFill="1" applyBorder="1" applyAlignment="1" applyProtection="1">
      <alignment horizontal="center" vertical="center"/>
      <protection hidden="1"/>
    </xf>
    <xf numFmtId="9" fontId="2" fillId="12" borderId="17" xfId="2" applyFont="1" applyFill="1" applyBorder="1" applyAlignment="1" applyProtection="1">
      <alignment horizontal="center" vertical="center"/>
      <protection hidden="1"/>
    </xf>
    <xf numFmtId="0" fontId="13"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164" fontId="13" fillId="0" borderId="0" xfId="0" applyNumberFormat="1" applyFont="1" applyAlignment="1" applyProtection="1">
      <alignment vertical="center"/>
      <protection hidden="1"/>
    </xf>
    <xf numFmtId="0" fontId="13" fillId="0" borderId="0" xfId="0" applyFont="1" applyAlignment="1" applyProtection="1">
      <alignment vertical="center" wrapText="1"/>
      <protection hidden="1"/>
    </xf>
    <xf numFmtId="165" fontId="8" fillId="9" borderId="16" xfId="2" applyNumberFormat="1" applyFont="1" applyFill="1" applyBorder="1" applyAlignment="1" applyProtection="1">
      <alignment horizontal="center" vertical="center"/>
      <protection hidden="1"/>
    </xf>
    <xf numFmtId="165" fontId="2" fillId="10" borderId="16" xfId="2" applyNumberFormat="1" applyFont="1" applyFill="1" applyBorder="1" applyAlignment="1" applyProtection="1">
      <alignment horizontal="center" vertical="center"/>
      <protection hidden="1"/>
    </xf>
    <xf numFmtId="165" fontId="2" fillId="11" borderId="16" xfId="2" applyNumberFormat="1" applyFont="1" applyFill="1" applyBorder="1" applyAlignment="1" applyProtection="1">
      <alignment horizontal="center" vertical="center"/>
      <protection hidden="1"/>
    </xf>
    <xf numFmtId="165" fontId="2" fillId="12" borderId="16" xfId="2" applyNumberFormat="1" applyFont="1" applyFill="1" applyBorder="1" applyAlignment="1" applyProtection="1">
      <alignment horizontal="center" vertical="center"/>
      <protection hidden="1"/>
    </xf>
    <xf numFmtId="165" fontId="2" fillId="8" borderId="7" xfId="2" applyNumberFormat="1" applyFont="1" applyFill="1" applyBorder="1" applyAlignment="1" applyProtection="1">
      <alignment horizontal="center" vertical="center"/>
      <protection hidden="1"/>
    </xf>
    <xf numFmtId="0" fontId="14" fillId="0" borderId="0" xfId="0" applyFont="1" applyAlignment="1" applyProtection="1">
      <alignment vertical="top" wrapText="1"/>
      <protection hidden="1"/>
    </xf>
    <xf numFmtId="0" fontId="15" fillId="0" borderId="0" xfId="0" applyFont="1" applyAlignment="1" applyProtection="1">
      <alignment vertical="top" wrapText="1"/>
      <protection hidden="1"/>
    </xf>
    <xf numFmtId="0" fontId="16" fillId="0" borderId="0" xfId="0" applyFont="1" applyAlignment="1" applyProtection="1">
      <alignment vertical="center" wrapText="1"/>
      <protection hidden="1"/>
    </xf>
    <xf numFmtId="0" fontId="2" fillId="0" borderId="0" xfId="0" applyFont="1"/>
    <xf numFmtId="164" fontId="8" fillId="8" borderId="13" xfId="0" applyNumberFormat="1" applyFont="1" applyFill="1" applyBorder="1" applyAlignment="1" applyProtection="1">
      <alignment vertical="center" wrapText="1"/>
      <protection hidden="1"/>
    </xf>
    <xf numFmtId="165" fontId="8" fillId="9" borderId="17" xfId="2" applyNumberFormat="1" applyFont="1" applyFill="1" applyBorder="1" applyAlignment="1" applyProtection="1">
      <alignment horizontal="center" vertical="center"/>
      <protection hidden="1"/>
    </xf>
    <xf numFmtId="165" fontId="2" fillId="10" borderId="17" xfId="2" applyNumberFormat="1" applyFont="1" applyFill="1" applyBorder="1" applyAlignment="1" applyProtection="1">
      <alignment horizontal="center" vertical="center"/>
      <protection hidden="1"/>
    </xf>
    <xf numFmtId="165" fontId="2" fillId="11" borderId="17" xfId="2" applyNumberFormat="1" applyFont="1" applyFill="1" applyBorder="1" applyAlignment="1" applyProtection="1">
      <alignment horizontal="center" vertical="center"/>
      <protection hidden="1"/>
    </xf>
    <xf numFmtId="165" fontId="2" fillId="12" borderId="17" xfId="2" applyNumberFormat="1" applyFont="1" applyFill="1" applyBorder="1" applyAlignment="1" applyProtection="1">
      <alignment horizontal="center" vertical="center"/>
      <protection hidden="1"/>
    </xf>
    <xf numFmtId="165" fontId="2" fillId="8" borderId="1" xfId="2" applyNumberFormat="1" applyFont="1" applyFill="1" applyBorder="1" applyAlignment="1" applyProtection="1">
      <alignment horizontal="center" vertical="center"/>
      <protection hidden="1"/>
    </xf>
    <xf numFmtId="0" fontId="17" fillId="0" borderId="0" xfId="0" applyFont="1"/>
    <xf numFmtId="0" fontId="0" fillId="0" borderId="0" xfId="0" applyAlignment="1">
      <alignment vertical="center" wrapText="1"/>
    </xf>
    <xf numFmtId="0" fontId="0" fillId="0" borderId="18" xfId="0" applyBorder="1" applyAlignment="1">
      <alignment vertical="center" wrapText="1"/>
    </xf>
    <xf numFmtId="0" fontId="11" fillId="13" borderId="5" xfId="0" applyFont="1" applyFill="1" applyBorder="1" applyAlignment="1" applyProtection="1">
      <alignment horizontal="left" vertical="center"/>
      <protection hidden="1"/>
    </xf>
    <xf numFmtId="0" fontId="11" fillId="13" borderId="5" xfId="0" applyFont="1" applyFill="1" applyBorder="1" applyAlignment="1" applyProtection="1">
      <alignment horizontal="left" vertical="center" wrapText="1"/>
      <protection hidden="1"/>
    </xf>
    <xf numFmtId="0" fontId="18" fillId="0" borderId="0" xfId="0" applyFont="1" applyAlignment="1">
      <alignment vertical="center" wrapText="1"/>
    </xf>
    <xf numFmtId="0" fontId="19" fillId="0" borderId="0" xfId="0" applyFont="1" applyAlignment="1">
      <alignment vertical="center" wrapText="1"/>
    </xf>
    <xf numFmtId="0" fontId="20" fillId="0" borderId="0" xfId="0" applyFont="1" applyAlignment="1">
      <alignment vertical="center" wrapText="1"/>
    </xf>
    <xf numFmtId="0" fontId="13" fillId="2" borderId="0" xfId="0" applyFont="1" applyFill="1" applyAlignment="1" applyProtection="1">
      <alignment vertical="center"/>
      <protection hidden="1"/>
    </xf>
    <xf numFmtId="0" fontId="0" fillId="0" borderId="19" xfId="0" applyBorder="1" applyAlignment="1">
      <alignment vertical="center" wrapText="1"/>
    </xf>
    <xf numFmtId="0" fontId="22" fillId="0" borderId="0" xfId="0" applyFont="1" applyAlignment="1">
      <alignment horizontal="right" vertical="center"/>
    </xf>
    <xf numFmtId="164" fontId="22" fillId="0" borderId="0" xfId="1" applyNumberFormat="1" applyFont="1" applyAlignment="1">
      <alignment vertical="center"/>
    </xf>
    <xf numFmtId="164" fontId="2" fillId="0" borderId="0" xfId="1" applyNumberFormat="1" applyFont="1" applyAlignment="1">
      <alignment vertical="center"/>
    </xf>
    <xf numFmtId="0" fontId="3" fillId="0" borderId="0" xfId="0" applyFont="1" applyAlignment="1">
      <alignment vertical="center"/>
    </xf>
    <xf numFmtId="0" fontId="2" fillId="0" borderId="0" xfId="0" applyFont="1" applyAlignment="1" applyProtection="1">
      <alignment horizontal="right" vertical="center"/>
      <protection hidden="1"/>
    </xf>
    <xf numFmtId="0" fontId="3" fillId="0" borderId="0" xfId="0" applyFont="1" applyAlignment="1">
      <alignment vertical="center" wrapText="1"/>
    </xf>
    <xf numFmtId="0" fontId="2" fillId="0" borderId="0" xfId="0" applyFont="1" applyAlignment="1">
      <alignment horizontal="right" vertical="center"/>
    </xf>
    <xf numFmtId="0" fontId="6" fillId="0" borderId="0" xfId="0" applyFont="1" applyAlignment="1">
      <alignment horizontal="right" vertical="center" wrapText="1"/>
    </xf>
    <xf numFmtId="0" fontId="23" fillId="9" borderId="18" xfId="0" applyFont="1" applyFill="1" applyBorder="1" applyAlignment="1">
      <alignment vertical="center" wrapText="1"/>
    </xf>
    <xf numFmtId="9" fontId="23" fillId="9" borderId="18" xfId="0" applyNumberFormat="1" applyFont="1" applyFill="1" applyBorder="1" applyAlignment="1">
      <alignment vertical="center" wrapText="1"/>
    </xf>
    <xf numFmtId="0" fontId="23" fillId="9" borderId="0" xfId="0" applyFont="1" applyFill="1" applyAlignment="1">
      <alignment vertical="center" wrapText="1"/>
    </xf>
    <xf numFmtId="0" fontId="0" fillId="0" borderId="0" xfId="0" applyProtection="1">
      <protection locked="0"/>
    </xf>
    <xf numFmtId="166" fontId="0" fillId="0" borderId="0" xfId="0" applyNumberFormat="1" applyProtection="1">
      <protection locked="0"/>
    </xf>
    <xf numFmtId="9" fontId="0" fillId="0" borderId="0" xfId="0" applyNumberFormat="1" applyProtection="1">
      <protection locked="0"/>
    </xf>
    <xf numFmtId="0" fontId="0" fillId="0" borderId="0" xfId="0" applyAlignment="1" applyProtection="1">
      <alignment vertical="center" wrapText="1"/>
      <protection locked="0"/>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23" fillId="9" borderId="19" xfId="0" applyFont="1" applyFill="1" applyBorder="1" applyAlignment="1">
      <alignment horizontal="center" vertical="center" wrapText="1"/>
    </xf>
    <xf numFmtId="0" fontId="23" fillId="9" borderId="20" xfId="0" applyFont="1" applyFill="1" applyBorder="1" applyAlignment="1">
      <alignment horizontal="center" vertical="center" wrapText="1"/>
    </xf>
    <xf numFmtId="0" fontId="23" fillId="9" borderId="21" xfId="0" applyFont="1" applyFill="1"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18" xfId="0" applyBorder="1" applyAlignment="1">
      <alignment horizontal="center" vertical="center" wrapText="1"/>
    </xf>
    <xf numFmtId="0" fontId="16" fillId="0" borderId="0" xfId="0" applyFont="1" applyAlignment="1">
      <alignment horizontal="center" vertical="center"/>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center" vertical="top" wrapText="1"/>
      <protection hidden="1"/>
    </xf>
    <xf numFmtId="0" fontId="7" fillId="8" borderId="11" xfId="0" applyFont="1" applyFill="1" applyBorder="1" applyAlignment="1" applyProtection="1">
      <alignment horizontal="left" vertical="center" indent="1"/>
      <protection hidden="1"/>
    </xf>
    <xf numFmtId="0" fontId="9" fillId="13" borderId="8" xfId="0" applyFont="1" applyFill="1" applyBorder="1" applyAlignment="1" applyProtection="1">
      <alignment horizontal="left" vertical="center"/>
      <protection hidden="1"/>
    </xf>
    <xf numFmtId="0" fontId="9" fillId="13" borderId="4" xfId="0" applyFont="1" applyFill="1" applyBorder="1" applyAlignment="1" applyProtection="1">
      <alignment horizontal="left" vertical="center"/>
      <protection hidden="1"/>
    </xf>
    <xf numFmtId="0" fontId="9" fillId="13" borderId="3" xfId="0" applyFont="1" applyFill="1" applyBorder="1" applyAlignment="1" applyProtection="1">
      <alignment horizontal="left" vertical="center"/>
      <protection hidden="1"/>
    </xf>
    <xf numFmtId="0" fontId="9" fillId="13" borderId="5" xfId="0" applyFont="1" applyFill="1" applyBorder="1" applyAlignment="1" applyProtection="1">
      <alignment horizontal="left" vertical="center"/>
      <protection hidden="1"/>
    </xf>
    <xf numFmtId="0" fontId="10" fillId="8" borderId="9" xfId="0" applyFont="1" applyFill="1" applyBorder="1" applyAlignment="1" applyProtection="1">
      <alignment horizontal="left" vertical="top" wrapText="1"/>
      <protection hidden="1"/>
    </xf>
    <xf numFmtId="0" fontId="10" fillId="8" borderId="0" xfId="0" applyFont="1" applyFill="1" applyAlignment="1" applyProtection="1">
      <alignment horizontal="left" vertical="top" wrapText="1"/>
      <protection hidden="1"/>
    </xf>
    <xf numFmtId="0" fontId="7" fillId="8" borderId="10" xfId="0" applyFont="1" applyFill="1" applyBorder="1" applyAlignment="1" applyProtection="1">
      <alignment horizontal="left" vertical="center" indent="1"/>
      <protection hidden="1"/>
    </xf>
    <xf numFmtId="0" fontId="7" fillId="8" borderId="12" xfId="0" applyFont="1" applyFill="1" applyBorder="1" applyAlignment="1" applyProtection="1">
      <alignment horizontal="left" vertical="center" wrapText="1" indent="1"/>
      <protection hidden="1"/>
    </xf>
    <xf numFmtId="0" fontId="9" fillId="13" borderId="7" xfId="0" applyFont="1" applyFill="1" applyBorder="1" applyAlignment="1" applyProtection="1">
      <alignment horizontal="left" vertical="center"/>
      <protection hidden="1"/>
    </xf>
    <xf numFmtId="0" fontId="9" fillId="13" borderId="6" xfId="0" applyFont="1" applyFill="1" applyBorder="1" applyAlignment="1" applyProtection="1">
      <alignment horizontal="left" vertical="center"/>
      <protection hidden="1"/>
    </xf>
    <xf numFmtId="0" fontId="9" fillId="13" borderId="13" xfId="0" applyFont="1" applyFill="1" applyBorder="1" applyAlignment="1" applyProtection="1">
      <alignment horizontal="left" vertical="center"/>
      <protection hidden="1"/>
    </xf>
    <xf numFmtId="0" fontId="10" fillId="8" borderId="14" xfId="0" applyFont="1" applyFill="1" applyBorder="1" applyAlignment="1" applyProtection="1">
      <alignment horizontal="left" vertical="center" wrapText="1"/>
      <protection hidden="1"/>
    </xf>
    <xf numFmtId="0" fontId="10" fillId="8" borderId="0" xfId="0" applyFont="1" applyFill="1" applyAlignment="1" applyProtection="1">
      <alignment horizontal="left" vertical="center" wrapText="1"/>
      <protection hidden="1"/>
    </xf>
    <xf numFmtId="164" fontId="2" fillId="8" borderId="6" xfId="1" applyNumberFormat="1" applyFont="1" applyFill="1" applyBorder="1" applyAlignment="1" applyProtection="1">
      <alignment horizontal="left" vertical="center" wrapText="1"/>
      <protection hidden="1"/>
    </xf>
    <xf numFmtId="164" fontId="2" fillId="8" borderId="13" xfId="1" applyNumberFormat="1" applyFont="1" applyFill="1" applyBorder="1" applyAlignment="1" applyProtection="1">
      <alignment horizontal="left" vertical="center" wrapText="1"/>
      <protection hidden="1"/>
    </xf>
    <xf numFmtId="0" fontId="11" fillId="13" borderId="7" xfId="0" applyFont="1" applyFill="1" applyBorder="1" applyAlignment="1" applyProtection="1">
      <alignment horizontal="left" vertical="center" wrapText="1" indent="1"/>
      <protection hidden="1"/>
    </xf>
    <xf numFmtId="0" fontId="11" fillId="13" borderId="6" xfId="0" applyFont="1" applyFill="1" applyBorder="1" applyAlignment="1" applyProtection="1">
      <alignment horizontal="left" vertical="center" wrapText="1" indent="1"/>
      <protection hidden="1"/>
    </xf>
    <xf numFmtId="0" fontId="11" fillId="13" borderId="13" xfId="0" applyFont="1" applyFill="1" applyBorder="1" applyAlignment="1" applyProtection="1">
      <alignment horizontal="left" vertical="center" wrapText="1" indent="1"/>
      <protection hidden="1"/>
    </xf>
    <xf numFmtId="0" fontId="3" fillId="7" borderId="15" xfId="0" applyFont="1" applyFill="1" applyBorder="1" applyAlignment="1" applyProtection="1">
      <alignment horizontal="center" vertical="center"/>
      <protection hidden="1"/>
    </xf>
    <xf numFmtId="164" fontId="2" fillId="8" borderId="7" xfId="1" applyNumberFormat="1" applyFont="1" applyFill="1" applyBorder="1" applyAlignment="1" applyProtection="1">
      <alignment horizontal="left" vertical="center" wrapText="1"/>
    </xf>
    <xf numFmtId="164" fontId="2" fillId="8" borderId="13" xfId="1" applyNumberFormat="1" applyFont="1" applyFill="1" applyBorder="1" applyAlignment="1" applyProtection="1">
      <alignment horizontal="left" vertical="center" wrapText="1"/>
    </xf>
    <xf numFmtId="0" fontId="21" fillId="13" borderId="0" xfId="0" applyFont="1" applyFill="1" applyAlignment="1">
      <alignment horizontal="center" vertical="center" wrapText="1"/>
    </xf>
    <xf numFmtId="0" fontId="5" fillId="0" borderId="0" xfId="0" applyFont="1" applyAlignment="1">
      <alignment horizontal="center" vertical="center" wrapText="1"/>
    </xf>
  </cellXfs>
  <cellStyles count="3">
    <cellStyle name="Comma" xfId="1" builtinId="3"/>
    <cellStyle name="Normal" xfId="0" builtinId="0"/>
    <cellStyle name="Percent" xfId="2" builtinId="5"/>
  </cellStyles>
  <dxfs count="34">
    <dxf>
      <font>
        <color rgb="FF006100"/>
      </font>
      <fill>
        <patternFill>
          <bgColor rgb="FFC6EFCE"/>
        </patternFill>
      </fill>
    </dxf>
    <dxf>
      <font>
        <color rgb="FF9C0006"/>
      </font>
      <fill>
        <patternFill>
          <bgColor rgb="FFFFC7CE"/>
        </patternFill>
      </fill>
    </dxf>
    <dxf>
      <font>
        <color theme="0" tint="-0.499984740745262"/>
      </font>
      <fill>
        <patternFill>
          <bgColor theme="0" tint="-4.9989318521683403E-2"/>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theme="0" tint="-0.499984740745262"/>
      </font>
      <fill>
        <patternFill>
          <bgColor theme="0" tint="-4.9989318521683403E-2"/>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theme="0" tint="-0.499984740745262"/>
      </font>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4.9989318521683403E-2"/>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theme="0" tint="-0.499984740745262"/>
      </font>
      <fill>
        <patternFill>
          <bgColor theme="0" tint="-4.9989318521683403E-2"/>
        </patternFill>
      </fill>
    </dxf>
    <dxf>
      <font>
        <color rgb="FF006100"/>
      </font>
      <fill>
        <patternFill>
          <bgColor rgb="FFC6EFCE"/>
        </patternFill>
      </fill>
    </dxf>
    <dxf>
      <font>
        <color rgb="FF9C0006"/>
      </font>
      <fill>
        <patternFill>
          <bgColor rgb="FFFFC7CE"/>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'Insurers Profile'!$A$11:$A$17</c:f>
              <c:strCache>
                <c:ptCount val="7"/>
                <c:pt idx="0">
                  <c:v>Life insurance</c:v>
                </c:pt>
                <c:pt idx="1">
                  <c:v>Non-life insurance</c:v>
                </c:pt>
                <c:pt idx="2">
                  <c:v>Composite (life and non-life) insurance</c:v>
                </c:pt>
                <c:pt idx="3">
                  <c:v>Health insurance</c:v>
                </c:pt>
                <c:pt idx="4">
                  <c:v>Microinsurance</c:v>
                </c:pt>
                <c:pt idx="5">
                  <c:v>Specialized insurance</c:v>
                </c:pt>
                <c:pt idx="6">
                  <c:v>Other</c:v>
                </c:pt>
              </c:strCache>
            </c:strRef>
          </c:cat>
          <c:val>
            <c:numRef>
              <c:f>'Insurers Profile'!$B$11:$B$17</c:f>
              <c:numCache>
                <c:formatCode>_(* #,##0_);_(* \(#,##0\);_(* "-"??_);_(@_)</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24C-4B60-9254-2C91837775F4}"/>
            </c:ext>
          </c:extLst>
        </c:ser>
        <c:dLbls>
          <c:showLegendKey val="0"/>
          <c:showVal val="0"/>
          <c:showCatName val="0"/>
          <c:showSerName val="0"/>
          <c:showPercent val="0"/>
          <c:showBubbleSize val="0"/>
        </c:dLbls>
        <c:gapWidth val="219"/>
        <c:overlap val="-27"/>
        <c:axId val="327922704"/>
        <c:axId val="401261168"/>
      </c:barChart>
      <c:catAx>
        <c:axId val="32792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01261168"/>
        <c:crosses val="autoZero"/>
        <c:auto val="1"/>
        <c:lblAlgn val="ctr"/>
        <c:lblOffset val="100"/>
        <c:noMultiLvlLbl val="0"/>
      </c:catAx>
      <c:valAx>
        <c:axId val="401261168"/>
        <c:scaling>
          <c:orientation val="minMax"/>
        </c:scaling>
        <c:delete val="1"/>
        <c:axPos val="l"/>
        <c:numFmt formatCode="_(* #,##0_);_(* \(#,##0\);_(* &quot;-&quot;??_);_(@_)" sourceLinked="1"/>
        <c:majorTickMark val="none"/>
        <c:minorTickMark val="none"/>
        <c:tickLblPos val="nextTo"/>
        <c:crossAx val="32792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'Gender Pay Gap'!$A$25:$A$27</c:f>
              <c:strCache>
                <c:ptCount val="3"/>
                <c:pt idx="0">
                  <c:v>Low or Nil</c:v>
                </c:pt>
                <c:pt idx="1">
                  <c:v>Med</c:v>
                </c:pt>
                <c:pt idx="2">
                  <c:v>High</c:v>
                </c:pt>
              </c:strCache>
            </c:strRef>
          </c:cat>
          <c:val>
            <c:numRef>
              <c:f>'Gender Pay Gap'!$B$25:$B$27</c:f>
              <c:numCache>
                <c:formatCode>_(* #,##0_);_(* \(#,##0\);_(* "-"??_);_(@_)</c:formatCode>
                <c:ptCount val="3"/>
                <c:pt idx="0">
                  <c:v>0</c:v>
                </c:pt>
                <c:pt idx="1">
                  <c:v>0</c:v>
                </c:pt>
                <c:pt idx="2">
                  <c:v>0</c:v>
                </c:pt>
              </c:numCache>
            </c:numRef>
          </c:val>
          <c:extLst>
            <c:ext xmlns:c16="http://schemas.microsoft.com/office/drawing/2014/chart" uri="{C3380CC4-5D6E-409C-BE32-E72D297353CC}">
              <c16:uniqueId val="{00000000-9877-4D2F-918A-42EFE3CCB5F6}"/>
            </c:ext>
          </c:extLst>
        </c:ser>
        <c:dLbls>
          <c:showLegendKey val="0"/>
          <c:showVal val="0"/>
          <c:showCatName val="0"/>
          <c:showSerName val="0"/>
          <c:showPercent val="0"/>
          <c:showBubbleSize val="0"/>
        </c:dLbls>
        <c:gapWidth val="219"/>
        <c:overlap val="-27"/>
        <c:axId val="327922704"/>
        <c:axId val="401261168"/>
      </c:barChart>
      <c:catAx>
        <c:axId val="32792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01261168"/>
        <c:crosses val="autoZero"/>
        <c:auto val="1"/>
        <c:lblAlgn val="ctr"/>
        <c:lblOffset val="100"/>
        <c:noMultiLvlLbl val="0"/>
      </c:catAx>
      <c:valAx>
        <c:axId val="401261168"/>
        <c:scaling>
          <c:orientation val="minMax"/>
        </c:scaling>
        <c:delete val="1"/>
        <c:axPos val="l"/>
        <c:numFmt formatCode="_(* #,##0_);_(* \(#,##0\);_(* &quot;-&quot;??_);_(@_)" sourceLinked="1"/>
        <c:majorTickMark val="none"/>
        <c:minorTickMark val="none"/>
        <c:tickLblPos val="nextTo"/>
        <c:crossAx val="32792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AE6B-4DF1-9189-350418FB26A5}"/>
            </c:ext>
          </c:extLst>
        </c:ser>
        <c:ser>
          <c:idx val="3"/>
          <c:order val="1"/>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1-AE6B-4DF1-9189-350418FB26A5}"/>
            </c:ext>
          </c:extLst>
        </c:ser>
        <c:ser>
          <c:idx val="1"/>
          <c:order val="2"/>
          <c:spPr>
            <a:solidFill>
              <a:schemeClr val="accent2"/>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2-AE6B-4DF1-9189-350418FB26A5}"/>
            </c:ext>
          </c:extLst>
        </c:ser>
        <c:ser>
          <c:idx val="0"/>
          <c:order val="3"/>
          <c:spPr>
            <a:solidFill>
              <a:schemeClr val="accent1"/>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3-AE6B-4DF1-9189-350418FB26A5}"/>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C514-4CD2-A20D-C515A0BDFDFC}"/>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EC7C-4EB8-AFAE-66FBD82478B7}"/>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1E40-4031-82FB-75EE9FDB6014}"/>
            </c:ext>
          </c:extLst>
        </c:ser>
        <c:ser>
          <c:idx val="3"/>
          <c:order val="1"/>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1-1E40-4031-82FB-75EE9FDB6014}"/>
            </c:ext>
          </c:extLst>
        </c:ser>
        <c:ser>
          <c:idx val="1"/>
          <c:order val="2"/>
          <c:spPr>
            <a:solidFill>
              <a:schemeClr val="accent2"/>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2-1E40-4031-82FB-75EE9FDB6014}"/>
            </c:ext>
          </c:extLst>
        </c:ser>
        <c:ser>
          <c:idx val="0"/>
          <c:order val="3"/>
          <c:spPr>
            <a:solidFill>
              <a:schemeClr val="accent1"/>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3-1E40-4031-82FB-75EE9FDB6014}"/>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7B52-4792-B4FF-DD347D9F6265}"/>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12E7-4C50-93C0-84476131E4AB}"/>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51A7-4C98-94FC-5C4DB5410BCA}"/>
            </c:ext>
          </c:extLst>
        </c:ser>
        <c:ser>
          <c:idx val="3"/>
          <c:order val="1"/>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1-51A7-4C98-94FC-5C4DB5410BCA}"/>
            </c:ext>
          </c:extLst>
        </c:ser>
        <c:ser>
          <c:idx val="1"/>
          <c:order val="2"/>
          <c:spPr>
            <a:solidFill>
              <a:schemeClr val="accent2"/>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2-51A7-4C98-94FC-5C4DB5410BCA}"/>
            </c:ext>
          </c:extLst>
        </c:ser>
        <c:ser>
          <c:idx val="0"/>
          <c:order val="3"/>
          <c:spPr>
            <a:solidFill>
              <a:schemeClr val="accent1"/>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3-51A7-4C98-94FC-5C4DB5410BCA}"/>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1AEB-483E-9BEB-DC722E237CE8}"/>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C34B-4076-98EA-EC1001178A2F}"/>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'Insurers Profile'!$A$25:$A$27</c:f>
              <c:strCache>
                <c:ptCount val="3"/>
                <c:pt idx="0">
                  <c:v>Within country only (local)</c:v>
                </c:pt>
                <c:pt idx="1">
                  <c:v>Across multiple countries in the same continent (regional)</c:v>
                </c:pt>
                <c:pt idx="2">
                  <c:v>Across different continents (global)</c:v>
                </c:pt>
              </c:strCache>
            </c:strRef>
          </c:cat>
          <c:val>
            <c:numRef>
              <c:f>'Insurers Profile'!$B$25:$B$27</c:f>
              <c:numCache>
                <c:formatCode>_(* #,##0_);_(* \(#,##0\);_(* "-"??_);_(@_)</c:formatCode>
                <c:ptCount val="3"/>
                <c:pt idx="0">
                  <c:v>0</c:v>
                </c:pt>
                <c:pt idx="1">
                  <c:v>0</c:v>
                </c:pt>
                <c:pt idx="2">
                  <c:v>0</c:v>
                </c:pt>
              </c:numCache>
            </c:numRef>
          </c:val>
          <c:extLst>
            <c:ext xmlns:c16="http://schemas.microsoft.com/office/drawing/2014/chart" uri="{C3380CC4-5D6E-409C-BE32-E72D297353CC}">
              <c16:uniqueId val="{00000000-59E9-48F2-AF0C-A0E95BCEA356}"/>
            </c:ext>
          </c:extLst>
        </c:ser>
        <c:dLbls>
          <c:showLegendKey val="0"/>
          <c:showVal val="0"/>
          <c:showCatName val="0"/>
          <c:showSerName val="0"/>
          <c:showPercent val="0"/>
          <c:showBubbleSize val="0"/>
        </c:dLbls>
        <c:gapWidth val="500"/>
        <c:overlap val="-4"/>
        <c:axId val="327922704"/>
        <c:axId val="401261168"/>
      </c:barChart>
      <c:catAx>
        <c:axId val="32792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01261168"/>
        <c:crosses val="autoZero"/>
        <c:auto val="1"/>
        <c:lblAlgn val="ctr"/>
        <c:lblOffset val="100"/>
        <c:noMultiLvlLbl val="0"/>
      </c:catAx>
      <c:valAx>
        <c:axId val="401261168"/>
        <c:scaling>
          <c:orientation val="minMax"/>
        </c:scaling>
        <c:delete val="1"/>
        <c:axPos val="l"/>
        <c:numFmt formatCode="_(* #,##0_);_(* \(#,##0\);_(* &quot;-&quot;??_);_(@_)" sourceLinked="1"/>
        <c:majorTickMark val="none"/>
        <c:minorTickMark val="none"/>
        <c:tickLblPos val="nextTo"/>
        <c:crossAx val="32792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0CB6-4536-8DEC-F306B551ED5B}"/>
            </c:ext>
          </c:extLst>
        </c:ser>
        <c:ser>
          <c:idx val="3"/>
          <c:order val="1"/>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1-0CB6-4536-8DEC-F306B551ED5B}"/>
            </c:ext>
          </c:extLst>
        </c:ser>
        <c:ser>
          <c:idx val="1"/>
          <c:order val="2"/>
          <c:spPr>
            <a:solidFill>
              <a:schemeClr val="accent2"/>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2-0CB6-4536-8DEC-F306B551ED5B}"/>
            </c:ext>
          </c:extLst>
        </c:ser>
        <c:ser>
          <c:idx val="0"/>
          <c:order val="3"/>
          <c:spPr>
            <a:solidFill>
              <a:schemeClr val="accent1"/>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3-0CB6-4536-8DEC-F306B551ED5B}"/>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19BF-4E80-B3FD-1EE9FBDD5941}"/>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de-D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Board members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7FA7-4D53-AD6D-C2F108806DE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Indicators'!$M$20:$Q$20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7FA7-4D53-AD6D-C2F108806DE2}"/>
            </c:ext>
          </c:extLst>
        </c:ser>
        <c:dLbls>
          <c:showLegendKey val="0"/>
          <c:showVal val="0"/>
          <c:showCatName val="0"/>
          <c:showSerName val="0"/>
          <c:showPercent val="0"/>
          <c:showBubbleSize val="0"/>
        </c:dLbls>
        <c:gapWidth val="219"/>
        <c:overlap val="-27"/>
        <c:axId val="455673119"/>
        <c:axId val="456595455"/>
      </c:barChart>
      <c:catAx>
        <c:axId val="45567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56595455"/>
        <c:crosses val="autoZero"/>
        <c:auto val="1"/>
        <c:lblAlgn val="ctr"/>
        <c:lblOffset val="100"/>
        <c:noMultiLvlLbl val="0"/>
      </c:catAx>
      <c:valAx>
        <c:axId val="456595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55673119"/>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25" r="0.25" t="0.75" header="0.3" footer="0.3"/>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All salaried employees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7B94-46A6-812A-3533CA342E01}"/>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Indicators'!$M$21:$Q$21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7B94-46A6-812A-3533CA342E01}"/>
            </c:ext>
          </c:extLst>
        </c:ser>
        <c:dLbls>
          <c:showLegendKey val="0"/>
          <c:showVal val="0"/>
          <c:showCatName val="0"/>
          <c:showSerName val="0"/>
          <c:showPercent val="0"/>
          <c:showBubbleSize val="0"/>
        </c:dLbls>
        <c:gapWidth val="219"/>
        <c:overlap val="-27"/>
        <c:axId val="865725167"/>
        <c:axId val="856536719"/>
      </c:barChart>
      <c:catAx>
        <c:axId val="865725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56536719"/>
        <c:crosses val="autoZero"/>
        <c:auto val="1"/>
        <c:lblAlgn val="ctr"/>
        <c:lblOffset val="100"/>
        <c:noMultiLvlLbl val="0"/>
      </c:catAx>
      <c:valAx>
        <c:axId val="856536719"/>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65725167"/>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Executive management (CEO and CEO direct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2D75-4551-9DCC-96060D12EA7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Indicators'!$M$22:$Q$22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2D75-4551-9DCC-96060D12EA7A}"/>
            </c:ext>
          </c:extLst>
        </c:ser>
        <c:dLbls>
          <c:showLegendKey val="0"/>
          <c:showVal val="0"/>
          <c:showCatName val="0"/>
          <c:showSerName val="0"/>
          <c:showPercent val="0"/>
          <c:showBubbleSize val="0"/>
        </c:dLbls>
        <c:gapWidth val="219"/>
        <c:overlap val="-27"/>
        <c:axId val="455693759"/>
        <c:axId val="856535231"/>
      </c:barChart>
      <c:catAx>
        <c:axId val="455693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56535231"/>
        <c:crosses val="autoZero"/>
        <c:auto val="1"/>
        <c:lblAlgn val="ctr"/>
        <c:lblOffset val="100"/>
        <c:noMultiLvlLbl val="0"/>
      </c:catAx>
      <c:valAx>
        <c:axId val="85653523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55693759"/>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People Managers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9AE0-46D6-B5F7-0AE93A8134E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Indicators'!$M$23:$Q$23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9AE0-46D6-B5F7-0AE93A8134EC}"/>
            </c:ext>
          </c:extLst>
        </c:ser>
        <c:dLbls>
          <c:showLegendKey val="0"/>
          <c:showVal val="0"/>
          <c:showCatName val="0"/>
          <c:showSerName val="0"/>
          <c:showPercent val="0"/>
          <c:showBubbleSize val="0"/>
        </c:dLbls>
        <c:gapWidth val="219"/>
        <c:overlap val="-27"/>
        <c:axId val="455681759"/>
        <c:axId val="845873855"/>
      </c:barChart>
      <c:catAx>
        <c:axId val="455681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45873855"/>
        <c:crosses val="autoZero"/>
        <c:auto val="1"/>
        <c:lblAlgn val="ctr"/>
        <c:lblOffset val="100"/>
        <c:noMultiLvlLbl val="0"/>
      </c:catAx>
      <c:valAx>
        <c:axId val="8458738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55681759"/>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Licensed agents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2DEF-49FB-A47C-C67D6264DD78}"/>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Indicators'!$M$24:$Q$24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2DEF-49FB-A47C-C67D6264DD78}"/>
            </c:ext>
          </c:extLst>
        </c:ser>
        <c:dLbls>
          <c:showLegendKey val="0"/>
          <c:showVal val="0"/>
          <c:showCatName val="0"/>
          <c:showSerName val="0"/>
          <c:showPercent val="0"/>
          <c:showBubbleSize val="0"/>
        </c:dLbls>
        <c:gapWidth val="219"/>
        <c:overlap val="-27"/>
        <c:axId val="877192319"/>
        <c:axId val="845882783"/>
      </c:barChart>
      <c:catAx>
        <c:axId val="877192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45882783"/>
        <c:crosses val="autoZero"/>
        <c:auto val="1"/>
        <c:lblAlgn val="ctr"/>
        <c:lblOffset val="100"/>
        <c:noMultiLvlLbl val="0"/>
      </c:catAx>
      <c:valAx>
        <c:axId val="84588278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77192319"/>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Board members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5B4D-4930-BF9D-A4280C0FA03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Indicators'!$M$27:$Q$27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5B4D-4930-BF9D-A4280C0FA03E}"/>
            </c:ext>
          </c:extLst>
        </c:ser>
        <c:dLbls>
          <c:showLegendKey val="0"/>
          <c:showVal val="0"/>
          <c:showCatName val="0"/>
          <c:showSerName val="0"/>
          <c:showPercent val="0"/>
          <c:showBubbleSize val="0"/>
        </c:dLbls>
        <c:gapWidth val="219"/>
        <c:overlap val="-27"/>
        <c:axId val="455673119"/>
        <c:axId val="456595455"/>
      </c:barChart>
      <c:catAx>
        <c:axId val="45567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56595455"/>
        <c:crosses val="autoZero"/>
        <c:auto val="1"/>
        <c:lblAlgn val="ctr"/>
        <c:lblOffset val="100"/>
        <c:noMultiLvlLbl val="0"/>
      </c:catAx>
      <c:valAx>
        <c:axId val="4565954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556731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25" r="0.25"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All salaried employees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1C66-4916-BA52-FD80EAC36B7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Indicators'!$M$28:$Q$28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1C66-4916-BA52-FD80EAC36B75}"/>
            </c:ext>
          </c:extLst>
        </c:ser>
        <c:dLbls>
          <c:showLegendKey val="0"/>
          <c:showVal val="0"/>
          <c:showCatName val="0"/>
          <c:showSerName val="0"/>
          <c:showPercent val="0"/>
          <c:showBubbleSize val="0"/>
        </c:dLbls>
        <c:gapWidth val="219"/>
        <c:overlap val="-27"/>
        <c:axId val="865725167"/>
        <c:axId val="856536719"/>
      </c:barChart>
      <c:catAx>
        <c:axId val="865725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56536719"/>
        <c:crosses val="autoZero"/>
        <c:auto val="1"/>
        <c:lblAlgn val="ctr"/>
        <c:lblOffset val="100"/>
        <c:noMultiLvlLbl val="0"/>
      </c:catAx>
      <c:valAx>
        <c:axId val="8565367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657251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Executive management (CEO and CEO direct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5223-4C14-90C0-8F867676D5D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Indicators'!$M$29:$Q$29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5223-4C14-90C0-8F867676D5D0}"/>
            </c:ext>
          </c:extLst>
        </c:ser>
        <c:dLbls>
          <c:showLegendKey val="0"/>
          <c:showVal val="0"/>
          <c:showCatName val="0"/>
          <c:showSerName val="0"/>
          <c:showPercent val="0"/>
          <c:showBubbleSize val="0"/>
        </c:dLbls>
        <c:gapWidth val="219"/>
        <c:overlap val="-27"/>
        <c:axId val="455693759"/>
        <c:axId val="856535231"/>
      </c:barChart>
      <c:catAx>
        <c:axId val="455693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56535231"/>
        <c:crosses val="autoZero"/>
        <c:auto val="1"/>
        <c:lblAlgn val="ctr"/>
        <c:lblOffset val="100"/>
        <c:noMultiLvlLbl val="0"/>
      </c:catAx>
      <c:valAx>
        <c:axId val="8565352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55693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'Insurers Profile'!$A$37:$A$40</c:f>
              <c:strCache>
                <c:ptCount val="4"/>
                <c:pt idx="0">
                  <c:v>Less than or equal to 100</c:v>
                </c:pt>
                <c:pt idx="1">
                  <c:v>101-500</c:v>
                </c:pt>
                <c:pt idx="2">
                  <c:v>501-1000</c:v>
                </c:pt>
                <c:pt idx="3">
                  <c:v>More than 1000</c:v>
                </c:pt>
              </c:strCache>
            </c:strRef>
          </c:cat>
          <c:val>
            <c:numRef>
              <c:f>'Insurers Profile'!$B$37:$B$40</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BEE5-427A-82B7-FBA1EF186FCA}"/>
            </c:ext>
          </c:extLst>
        </c:ser>
        <c:dLbls>
          <c:showLegendKey val="0"/>
          <c:showVal val="0"/>
          <c:showCatName val="0"/>
          <c:showSerName val="0"/>
          <c:showPercent val="0"/>
          <c:showBubbleSize val="0"/>
        </c:dLbls>
        <c:gapWidth val="219"/>
        <c:overlap val="-4"/>
        <c:axId val="327922704"/>
        <c:axId val="401261168"/>
      </c:barChart>
      <c:catAx>
        <c:axId val="32792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01261168"/>
        <c:crosses val="autoZero"/>
        <c:auto val="1"/>
        <c:lblAlgn val="ctr"/>
        <c:lblOffset val="100"/>
        <c:noMultiLvlLbl val="0"/>
      </c:catAx>
      <c:valAx>
        <c:axId val="401261168"/>
        <c:scaling>
          <c:orientation val="minMax"/>
        </c:scaling>
        <c:delete val="1"/>
        <c:axPos val="l"/>
        <c:numFmt formatCode="_(* #,##0_);_(* \(#,##0\);_(* &quot;-&quot;??_);_(@_)" sourceLinked="1"/>
        <c:majorTickMark val="none"/>
        <c:minorTickMark val="none"/>
        <c:tickLblPos val="nextTo"/>
        <c:crossAx val="32792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People Managers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3876-4EBD-A8F4-6086155D832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Indicators'!$M$30:$Q$30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3876-4EBD-A8F4-6086155D8323}"/>
            </c:ext>
          </c:extLst>
        </c:ser>
        <c:dLbls>
          <c:showLegendKey val="0"/>
          <c:showVal val="0"/>
          <c:showCatName val="0"/>
          <c:showSerName val="0"/>
          <c:showPercent val="0"/>
          <c:showBubbleSize val="0"/>
        </c:dLbls>
        <c:gapWidth val="219"/>
        <c:overlap val="-27"/>
        <c:axId val="455681759"/>
        <c:axId val="845873855"/>
      </c:barChart>
      <c:catAx>
        <c:axId val="455681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45873855"/>
        <c:crosses val="autoZero"/>
        <c:auto val="1"/>
        <c:lblAlgn val="ctr"/>
        <c:lblOffset val="100"/>
        <c:noMultiLvlLbl val="0"/>
      </c:catAx>
      <c:valAx>
        <c:axId val="8458738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55681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Licensed agents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7DDD-4D36-933F-367F7373110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Indicators'!$M$31:$Q$31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7DDD-4D36-933F-367F7373110D}"/>
            </c:ext>
          </c:extLst>
        </c:ser>
        <c:dLbls>
          <c:showLegendKey val="0"/>
          <c:showVal val="0"/>
          <c:showCatName val="0"/>
          <c:showSerName val="0"/>
          <c:showPercent val="0"/>
          <c:showBubbleSize val="0"/>
        </c:dLbls>
        <c:gapWidth val="219"/>
        <c:overlap val="-27"/>
        <c:axId val="877192319"/>
        <c:axId val="845882783"/>
      </c:barChart>
      <c:catAx>
        <c:axId val="877192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45882783"/>
        <c:crosses val="autoZero"/>
        <c:auto val="1"/>
        <c:lblAlgn val="ctr"/>
        <c:lblOffset val="100"/>
        <c:noMultiLvlLbl val="0"/>
      </c:catAx>
      <c:valAx>
        <c:axId val="8458827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771923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Board members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5EFD-4D28-B339-13C8A12CF1D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Indicators'!$M$34:$Q$34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5EFD-4D28-B339-13C8A12CF1DB}"/>
            </c:ext>
          </c:extLst>
        </c:ser>
        <c:dLbls>
          <c:showLegendKey val="0"/>
          <c:showVal val="0"/>
          <c:showCatName val="0"/>
          <c:showSerName val="0"/>
          <c:showPercent val="0"/>
          <c:showBubbleSize val="0"/>
        </c:dLbls>
        <c:gapWidth val="219"/>
        <c:overlap val="-27"/>
        <c:axId val="455673119"/>
        <c:axId val="456595455"/>
      </c:barChart>
      <c:catAx>
        <c:axId val="45567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56595455"/>
        <c:crosses val="autoZero"/>
        <c:auto val="1"/>
        <c:lblAlgn val="ctr"/>
        <c:lblOffset val="100"/>
        <c:noMultiLvlLbl val="0"/>
      </c:catAx>
      <c:valAx>
        <c:axId val="4565954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556731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25" r="0.25" t="0.75" header="0.3" footer="0.3"/>
    <c:pageSetup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All salaried employees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19C8-4B5C-B42D-2D4468C85D8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Indicators'!$M$35:$Q$35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19C8-4B5C-B42D-2D4468C85D87}"/>
            </c:ext>
          </c:extLst>
        </c:ser>
        <c:dLbls>
          <c:showLegendKey val="0"/>
          <c:showVal val="0"/>
          <c:showCatName val="0"/>
          <c:showSerName val="0"/>
          <c:showPercent val="0"/>
          <c:showBubbleSize val="0"/>
        </c:dLbls>
        <c:gapWidth val="219"/>
        <c:overlap val="-27"/>
        <c:axId val="865725167"/>
        <c:axId val="856536719"/>
      </c:barChart>
      <c:catAx>
        <c:axId val="865725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56536719"/>
        <c:crosses val="autoZero"/>
        <c:auto val="1"/>
        <c:lblAlgn val="ctr"/>
        <c:lblOffset val="100"/>
        <c:noMultiLvlLbl val="0"/>
      </c:catAx>
      <c:valAx>
        <c:axId val="8565367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657251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Executive management (CEO and CEO direct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897E-478A-BD8B-3D1FCE23ED4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Indicators'!$M$36:$Q$36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897E-478A-BD8B-3D1FCE23ED43}"/>
            </c:ext>
          </c:extLst>
        </c:ser>
        <c:dLbls>
          <c:showLegendKey val="0"/>
          <c:showVal val="0"/>
          <c:showCatName val="0"/>
          <c:showSerName val="0"/>
          <c:showPercent val="0"/>
          <c:showBubbleSize val="0"/>
        </c:dLbls>
        <c:gapWidth val="219"/>
        <c:overlap val="-27"/>
        <c:axId val="455693759"/>
        <c:axId val="856535231"/>
      </c:barChart>
      <c:catAx>
        <c:axId val="455693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56535231"/>
        <c:crosses val="autoZero"/>
        <c:auto val="1"/>
        <c:lblAlgn val="ctr"/>
        <c:lblOffset val="100"/>
        <c:noMultiLvlLbl val="0"/>
      </c:catAx>
      <c:valAx>
        <c:axId val="85653523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55693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People Managers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27F6-427C-821C-8347196E0FF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Indicators'!$M$37:$Q$37</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27F6-427C-821C-8347196E0FF1}"/>
            </c:ext>
          </c:extLst>
        </c:ser>
        <c:dLbls>
          <c:showLegendKey val="0"/>
          <c:showVal val="0"/>
          <c:showCatName val="0"/>
          <c:showSerName val="0"/>
          <c:showPercent val="0"/>
          <c:showBubbleSize val="0"/>
        </c:dLbls>
        <c:gapWidth val="219"/>
        <c:overlap val="-27"/>
        <c:axId val="455681759"/>
        <c:axId val="845873855"/>
      </c:barChart>
      <c:catAx>
        <c:axId val="455681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45873855"/>
        <c:crosses val="autoZero"/>
        <c:auto val="1"/>
        <c:lblAlgn val="ctr"/>
        <c:lblOffset val="100"/>
        <c:noMultiLvlLbl val="0"/>
      </c:catAx>
      <c:valAx>
        <c:axId val="8458738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55681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Licensed agents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EE5B-4790-90F4-B187C5AB4F4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Indicators'!$M$38:$Q$38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EE5B-4790-90F4-B187C5AB4F40}"/>
            </c:ext>
          </c:extLst>
        </c:ser>
        <c:dLbls>
          <c:showLegendKey val="0"/>
          <c:showVal val="0"/>
          <c:showCatName val="0"/>
          <c:showSerName val="0"/>
          <c:showPercent val="0"/>
          <c:showBubbleSize val="0"/>
        </c:dLbls>
        <c:gapWidth val="219"/>
        <c:overlap val="-27"/>
        <c:axId val="877192319"/>
        <c:axId val="845882783"/>
      </c:barChart>
      <c:catAx>
        <c:axId val="877192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45882783"/>
        <c:crosses val="autoZero"/>
        <c:auto val="1"/>
        <c:lblAlgn val="ctr"/>
        <c:lblOffset val="100"/>
        <c:noMultiLvlLbl val="0"/>
      </c:catAx>
      <c:valAx>
        <c:axId val="84588278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771923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All salaried employees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A5A0-4218-B31A-A93BFE11AAC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Indicators'!$M$41:$Q$41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A5A0-4218-B31A-A93BFE11AAC5}"/>
            </c:ext>
          </c:extLst>
        </c:ser>
        <c:dLbls>
          <c:showLegendKey val="0"/>
          <c:showVal val="0"/>
          <c:showCatName val="0"/>
          <c:showSerName val="0"/>
          <c:showPercent val="0"/>
          <c:showBubbleSize val="0"/>
        </c:dLbls>
        <c:gapWidth val="219"/>
        <c:overlap val="-27"/>
        <c:axId val="865725167"/>
        <c:axId val="856536719"/>
      </c:barChart>
      <c:catAx>
        <c:axId val="865725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56536719"/>
        <c:crosses val="autoZero"/>
        <c:auto val="1"/>
        <c:lblAlgn val="ctr"/>
        <c:lblOffset val="100"/>
        <c:noMultiLvlLbl val="0"/>
      </c:catAx>
      <c:valAx>
        <c:axId val="8565367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657251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Executive management (CEO and CEO direct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780F-4621-81E9-B3C588E4D75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Indicators'!$M$42:$Q$42</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780F-4621-81E9-B3C588E4D75F}"/>
            </c:ext>
          </c:extLst>
        </c:ser>
        <c:dLbls>
          <c:showLegendKey val="0"/>
          <c:showVal val="0"/>
          <c:showCatName val="0"/>
          <c:showSerName val="0"/>
          <c:showPercent val="0"/>
          <c:showBubbleSize val="0"/>
        </c:dLbls>
        <c:gapWidth val="219"/>
        <c:overlap val="-27"/>
        <c:axId val="455693759"/>
        <c:axId val="856535231"/>
      </c:barChart>
      <c:catAx>
        <c:axId val="455693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56535231"/>
        <c:crosses val="autoZero"/>
        <c:auto val="1"/>
        <c:lblAlgn val="ctr"/>
        <c:lblOffset val="100"/>
        <c:noMultiLvlLbl val="0"/>
      </c:catAx>
      <c:valAx>
        <c:axId val="85653523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55693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People Managers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5ACF-4B94-BBDE-A7D7CAF9120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Indicators'!$M$43:$Q$43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5ACF-4B94-BBDE-A7D7CAF91203}"/>
            </c:ext>
          </c:extLst>
        </c:ser>
        <c:dLbls>
          <c:showLegendKey val="0"/>
          <c:showVal val="0"/>
          <c:showCatName val="0"/>
          <c:showSerName val="0"/>
          <c:showPercent val="0"/>
          <c:showBubbleSize val="0"/>
        </c:dLbls>
        <c:gapWidth val="219"/>
        <c:overlap val="-27"/>
        <c:axId val="455681759"/>
        <c:axId val="845873855"/>
      </c:barChart>
      <c:catAx>
        <c:axId val="455681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45873855"/>
        <c:crosses val="autoZero"/>
        <c:auto val="1"/>
        <c:lblAlgn val="ctr"/>
        <c:lblOffset val="100"/>
        <c:noMultiLvlLbl val="0"/>
      </c:catAx>
      <c:valAx>
        <c:axId val="8458738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55681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'Insurers Org DEI Profile'!$A$11:$A$14</c:f>
              <c:strCache>
                <c:ptCount val="4"/>
                <c:pt idx="0">
                  <c:v>Yes</c:v>
                </c:pt>
                <c:pt idx="1">
                  <c:v>No</c:v>
                </c:pt>
                <c:pt idx="2">
                  <c:v>Work in progress</c:v>
                </c:pt>
                <c:pt idx="3">
                  <c:v>Sometimes</c:v>
                </c:pt>
              </c:strCache>
            </c:strRef>
          </c:cat>
          <c:val>
            <c:numRef>
              <c:f>'Insurers Org DEI Profile'!$B$11:$B$14</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BE56-440C-8A19-CFF07B9FEF6B}"/>
            </c:ext>
          </c:extLst>
        </c:ser>
        <c:dLbls>
          <c:showLegendKey val="0"/>
          <c:showVal val="0"/>
          <c:showCatName val="0"/>
          <c:showSerName val="0"/>
          <c:showPercent val="0"/>
          <c:showBubbleSize val="0"/>
        </c:dLbls>
        <c:gapWidth val="219"/>
        <c:overlap val="-27"/>
        <c:axId val="327922704"/>
        <c:axId val="401261168"/>
      </c:barChart>
      <c:catAx>
        <c:axId val="32792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01261168"/>
        <c:crosses val="autoZero"/>
        <c:auto val="1"/>
        <c:lblAlgn val="ctr"/>
        <c:lblOffset val="100"/>
        <c:noMultiLvlLbl val="0"/>
      </c:catAx>
      <c:valAx>
        <c:axId val="401261168"/>
        <c:scaling>
          <c:orientation val="minMax"/>
        </c:scaling>
        <c:delete val="1"/>
        <c:axPos val="l"/>
        <c:numFmt formatCode="_(* #,##0_);_(* \(#,##0\);_(* &quot;-&quot;??_);_(@_)" sourceLinked="1"/>
        <c:majorTickMark val="none"/>
        <c:minorTickMark val="none"/>
        <c:tickLblPos val="nextTo"/>
        <c:crossAx val="32792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Licensed agents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119A-4843-AD3D-5E37BC813DE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Indicators'!$M$44:$Q$44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119A-4843-AD3D-5E37BC813DE3}"/>
            </c:ext>
          </c:extLst>
        </c:ser>
        <c:dLbls>
          <c:showLegendKey val="0"/>
          <c:showVal val="0"/>
          <c:showCatName val="0"/>
          <c:showSerName val="0"/>
          <c:showPercent val="0"/>
          <c:showBubbleSize val="0"/>
        </c:dLbls>
        <c:gapWidth val="219"/>
        <c:overlap val="-27"/>
        <c:axId val="877192319"/>
        <c:axId val="845882783"/>
      </c:barChart>
      <c:catAx>
        <c:axId val="877192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45882783"/>
        <c:crosses val="autoZero"/>
        <c:auto val="1"/>
        <c:lblAlgn val="ctr"/>
        <c:lblOffset val="100"/>
        <c:noMultiLvlLbl val="0"/>
      </c:catAx>
      <c:valAx>
        <c:axId val="84588278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771923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All salaried employees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EFDB-4019-900A-8291A955EDF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Indicators'!$M$47:$Q$47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EFDB-4019-900A-8291A955EDF4}"/>
            </c:ext>
          </c:extLst>
        </c:ser>
        <c:dLbls>
          <c:showLegendKey val="0"/>
          <c:showVal val="0"/>
          <c:showCatName val="0"/>
          <c:showSerName val="0"/>
          <c:showPercent val="0"/>
          <c:showBubbleSize val="0"/>
        </c:dLbls>
        <c:gapWidth val="219"/>
        <c:overlap val="-27"/>
        <c:axId val="865725167"/>
        <c:axId val="856536719"/>
      </c:barChart>
      <c:catAx>
        <c:axId val="865725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56536719"/>
        <c:crosses val="autoZero"/>
        <c:auto val="1"/>
        <c:lblAlgn val="ctr"/>
        <c:lblOffset val="100"/>
        <c:noMultiLvlLbl val="0"/>
      </c:catAx>
      <c:valAx>
        <c:axId val="8565367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657251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Licensed agents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F57F-4D60-9FBD-6F6C415E862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Indicators'!$M$48:$Q$48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F57F-4D60-9FBD-6F6C415E8627}"/>
            </c:ext>
          </c:extLst>
        </c:ser>
        <c:dLbls>
          <c:showLegendKey val="0"/>
          <c:showVal val="0"/>
          <c:showCatName val="0"/>
          <c:showSerName val="0"/>
          <c:showPercent val="0"/>
          <c:showBubbleSize val="0"/>
        </c:dLbls>
        <c:gapWidth val="219"/>
        <c:overlap val="-27"/>
        <c:axId val="877192319"/>
        <c:axId val="845882783"/>
      </c:barChart>
      <c:catAx>
        <c:axId val="877192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45882783"/>
        <c:crosses val="autoZero"/>
        <c:auto val="1"/>
        <c:lblAlgn val="ctr"/>
        <c:lblOffset val="100"/>
        <c:noMultiLvlLbl val="0"/>
      </c:catAx>
      <c:valAx>
        <c:axId val="8458827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8771923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'Insurers Org DEI Profile'!$A$37:$A$40</c:f>
              <c:strCache>
                <c:ptCount val="4"/>
                <c:pt idx="0">
                  <c:v>Yes</c:v>
                </c:pt>
                <c:pt idx="1">
                  <c:v>No</c:v>
                </c:pt>
                <c:pt idx="2">
                  <c:v>Work in progress</c:v>
                </c:pt>
                <c:pt idx="3">
                  <c:v>Sometimes</c:v>
                </c:pt>
              </c:strCache>
            </c:strRef>
          </c:cat>
          <c:val>
            <c:numRef>
              <c:f>'Insurers Org DEI Profile'!$B$37:$B$40</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4143-4E16-A60F-F32D32543E83}"/>
            </c:ext>
          </c:extLst>
        </c:ser>
        <c:dLbls>
          <c:showLegendKey val="0"/>
          <c:showVal val="0"/>
          <c:showCatName val="0"/>
          <c:showSerName val="0"/>
          <c:showPercent val="0"/>
          <c:showBubbleSize val="0"/>
        </c:dLbls>
        <c:gapWidth val="219"/>
        <c:overlap val="-4"/>
        <c:axId val="327922704"/>
        <c:axId val="401261168"/>
      </c:barChart>
      <c:catAx>
        <c:axId val="32792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01261168"/>
        <c:crosses val="autoZero"/>
        <c:auto val="1"/>
        <c:lblAlgn val="ctr"/>
        <c:lblOffset val="100"/>
        <c:noMultiLvlLbl val="0"/>
      </c:catAx>
      <c:valAx>
        <c:axId val="401261168"/>
        <c:scaling>
          <c:orientation val="minMax"/>
        </c:scaling>
        <c:delete val="1"/>
        <c:axPos val="l"/>
        <c:numFmt formatCode="_(* #,##0_);_(* \(#,##0\);_(* &quot;-&quot;??_);_(@_)" sourceLinked="1"/>
        <c:majorTickMark val="none"/>
        <c:minorTickMark val="none"/>
        <c:tickLblPos val="nextTo"/>
        <c:crossAx val="32792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'Insurers Org DEI Profile'!$A$49:$A$52</c:f>
              <c:strCache>
                <c:ptCount val="4"/>
                <c:pt idx="0">
                  <c:v>Yes</c:v>
                </c:pt>
                <c:pt idx="1">
                  <c:v>No</c:v>
                </c:pt>
                <c:pt idx="2">
                  <c:v>Work in progress</c:v>
                </c:pt>
                <c:pt idx="3">
                  <c:v>Sometimes</c:v>
                </c:pt>
              </c:strCache>
            </c:strRef>
          </c:cat>
          <c:val>
            <c:numRef>
              <c:f>'Insurers Org DEI Profile'!$B$49:$B$52</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4143-4E16-A60F-F32D32543E83}"/>
            </c:ext>
          </c:extLst>
        </c:ser>
        <c:dLbls>
          <c:showLegendKey val="0"/>
          <c:showVal val="0"/>
          <c:showCatName val="0"/>
          <c:showSerName val="0"/>
          <c:showPercent val="0"/>
          <c:showBubbleSize val="0"/>
        </c:dLbls>
        <c:gapWidth val="219"/>
        <c:overlap val="-4"/>
        <c:axId val="327922704"/>
        <c:axId val="401261168"/>
      </c:barChart>
      <c:catAx>
        <c:axId val="32792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01261168"/>
        <c:crosses val="autoZero"/>
        <c:auto val="1"/>
        <c:lblAlgn val="ctr"/>
        <c:lblOffset val="100"/>
        <c:noMultiLvlLbl val="0"/>
      </c:catAx>
      <c:valAx>
        <c:axId val="401261168"/>
        <c:scaling>
          <c:orientation val="minMax"/>
        </c:scaling>
        <c:delete val="1"/>
        <c:axPos val="l"/>
        <c:numFmt formatCode="_(* #,##0_);_(* \(#,##0\);_(* &quot;-&quot;??_);_(@_)" sourceLinked="1"/>
        <c:majorTickMark val="none"/>
        <c:minorTickMark val="none"/>
        <c:tickLblPos val="nextTo"/>
        <c:crossAx val="32792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'Insurers Org DEI Profile'!$A$59:$A$62</c:f>
              <c:strCache>
                <c:ptCount val="4"/>
                <c:pt idx="0">
                  <c:v>Yes</c:v>
                </c:pt>
                <c:pt idx="1">
                  <c:v>No</c:v>
                </c:pt>
                <c:pt idx="2">
                  <c:v>Work in progress</c:v>
                </c:pt>
                <c:pt idx="3">
                  <c:v>Sometimes</c:v>
                </c:pt>
              </c:strCache>
            </c:strRef>
          </c:cat>
          <c:val>
            <c:numRef>
              <c:f>'Insurers Org DEI Profile'!$B$59:$B$62</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BB90-4C8C-8CEC-A1020ECB60DC}"/>
            </c:ext>
          </c:extLst>
        </c:ser>
        <c:dLbls>
          <c:showLegendKey val="0"/>
          <c:showVal val="0"/>
          <c:showCatName val="0"/>
          <c:showSerName val="0"/>
          <c:showPercent val="0"/>
          <c:showBubbleSize val="0"/>
        </c:dLbls>
        <c:gapWidth val="219"/>
        <c:overlap val="-4"/>
        <c:axId val="327922704"/>
        <c:axId val="401261168"/>
      </c:barChart>
      <c:catAx>
        <c:axId val="32792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01261168"/>
        <c:crosses val="autoZero"/>
        <c:auto val="1"/>
        <c:lblAlgn val="ctr"/>
        <c:lblOffset val="100"/>
        <c:noMultiLvlLbl val="0"/>
      </c:catAx>
      <c:valAx>
        <c:axId val="401261168"/>
        <c:scaling>
          <c:orientation val="minMax"/>
        </c:scaling>
        <c:delete val="1"/>
        <c:axPos val="l"/>
        <c:numFmt formatCode="_(* #,##0_);_(* \(#,##0\);_(* &quot;-&quot;??_);_(@_)" sourceLinked="1"/>
        <c:majorTickMark val="none"/>
        <c:minorTickMark val="none"/>
        <c:tickLblPos val="nextTo"/>
        <c:crossAx val="32792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oddFooter>&amp;L&amp;"Arial,Regular"&amp;8&amp;K04+000Developed by: Access to Insurance Initiative&amp;C&amp;"Arial,Regular"&amp;8&amp;K04+000
https://www.a2ii.org/en/home&amp;R&amp;"Arial,Regular"&amp;8&amp;K04+000&amp;P</c:oddFooter>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'Insurers Org DEI Profile'!$A$25:$A$28</c:f>
              <c:strCache>
                <c:ptCount val="4"/>
                <c:pt idx="0">
                  <c:v>Yes</c:v>
                </c:pt>
                <c:pt idx="1">
                  <c:v>No</c:v>
                </c:pt>
                <c:pt idx="2">
                  <c:v>Work in progress</c:v>
                </c:pt>
                <c:pt idx="3">
                  <c:v>Sometimes</c:v>
                </c:pt>
              </c:strCache>
            </c:strRef>
          </c:cat>
          <c:val>
            <c:numRef>
              <c:f>'Insurers Org DEI Profile'!$B$25:$B$28</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BE56-440C-8A19-CFF07B9FEF6B}"/>
            </c:ext>
          </c:extLst>
        </c:ser>
        <c:dLbls>
          <c:showLegendKey val="0"/>
          <c:showVal val="0"/>
          <c:showCatName val="0"/>
          <c:showSerName val="0"/>
          <c:showPercent val="0"/>
          <c:showBubbleSize val="0"/>
        </c:dLbls>
        <c:gapWidth val="219"/>
        <c:overlap val="-27"/>
        <c:axId val="327922704"/>
        <c:axId val="401261168"/>
      </c:barChart>
      <c:catAx>
        <c:axId val="32792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01261168"/>
        <c:crosses val="autoZero"/>
        <c:auto val="1"/>
        <c:lblAlgn val="ctr"/>
        <c:lblOffset val="100"/>
        <c:noMultiLvlLbl val="0"/>
      </c:catAx>
      <c:valAx>
        <c:axId val="401261168"/>
        <c:scaling>
          <c:orientation val="minMax"/>
        </c:scaling>
        <c:delete val="1"/>
        <c:axPos val="l"/>
        <c:numFmt formatCode="_(* #,##0_);_(* \(#,##0\);_(* &quot;-&quot;??_);_(@_)" sourceLinked="1"/>
        <c:majorTickMark val="none"/>
        <c:minorTickMark val="none"/>
        <c:tickLblPos val="nextTo"/>
        <c:crossAx val="32792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'Gender Pay Gap'!$A$11:$A$14</c:f>
              <c:strCache>
                <c:ptCount val="4"/>
                <c:pt idx="0">
                  <c:v>Yes</c:v>
                </c:pt>
                <c:pt idx="1">
                  <c:v>No</c:v>
                </c:pt>
                <c:pt idx="2">
                  <c:v>Work in progress</c:v>
                </c:pt>
                <c:pt idx="3">
                  <c:v>Sometimes</c:v>
                </c:pt>
              </c:strCache>
            </c:strRef>
          </c:cat>
          <c:val>
            <c:numRef>
              <c:f>'Gender Pay Gap'!$B$11:$B$14</c:f>
              <c:numCache>
                <c:formatCode>_(* #,##0_);_(* \(#,##0\);_(* "-"??_);_(@_)</c:formatCode>
                <c:ptCount val="4"/>
                <c:pt idx="0">
                  <c:v>0</c:v>
                </c:pt>
                <c:pt idx="1">
                  <c:v>0</c:v>
                </c:pt>
                <c:pt idx="2">
                  <c:v>0</c:v>
                </c:pt>
                <c:pt idx="3">
                  <c:v>0</c:v>
                </c:pt>
              </c:numCache>
            </c:numRef>
          </c:val>
          <c:extLst>
            <c:ext xmlns:c16="http://schemas.microsoft.com/office/drawing/2014/chart" uri="{C3380CC4-5D6E-409C-BE32-E72D297353CC}">
              <c16:uniqueId val="{00000000-9877-4D2F-918A-42EFE3CCB5F6}"/>
            </c:ext>
          </c:extLst>
        </c:ser>
        <c:dLbls>
          <c:showLegendKey val="0"/>
          <c:showVal val="0"/>
          <c:showCatName val="0"/>
          <c:showSerName val="0"/>
          <c:showPercent val="0"/>
          <c:showBubbleSize val="0"/>
        </c:dLbls>
        <c:gapWidth val="219"/>
        <c:overlap val="-27"/>
        <c:axId val="327922704"/>
        <c:axId val="401261168"/>
      </c:barChart>
      <c:catAx>
        <c:axId val="32792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401261168"/>
        <c:crosses val="autoZero"/>
        <c:auto val="1"/>
        <c:lblAlgn val="ctr"/>
        <c:lblOffset val="100"/>
        <c:noMultiLvlLbl val="0"/>
      </c:catAx>
      <c:valAx>
        <c:axId val="401261168"/>
        <c:scaling>
          <c:orientation val="minMax"/>
        </c:scaling>
        <c:delete val="1"/>
        <c:axPos val="l"/>
        <c:numFmt formatCode="_(* #,##0_);_(* \(#,##0\);_(* &quot;-&quot;??_);_(@_)" sourceLinked="1"/>
        <c:majorTickMark val="none"/>
        <c:minorTickMark val="none"/>
        <c:tickLblPos val="nextTo"/>
        <c:crossAx val="3279227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image" Target="../media/image1.png"/><Relationship Id="rId5" Type="http://schemas.openxmlformats.org/officeDocument/2006/relationships/chart" Target="../charts/chart8.xml"/><Relationship Id="rId4"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chart" Target="../charts/chart20.xml"/><Relationship Id="rId3" Type="http://schemas.openxmlformats.org/officeDocument/2006/relationships/image" Target="../media/image4.png"/><Relationship Id="rId21" Type="http://schemas.openxmlformats.org/officeDocument/2006/relationships/image" Target="../media/image11.svg"/><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image" Target="../media/image9.svg"/><Relationship Id="rId2" Type="http://schemas.openxmlformats.org/officeDocument/2006/relationships/image" Target="../media/image3.svg"/><Relationship Id="rId16" Type="http://schemas.openxmlformats.org/officeDocument/2006/relationships/image" Target="../media/image8.png"/><Relationship Id="rId20" Type="http://schemas.openxmlformats.org/officeDocument/2006/relationships/image" Target="../media/image10.png"/><Relationship Id="rId1" Type="http://schemas.openxmlformats.org/officeDocument/2006/relationships/image" Target="../media/image2.png"/><Relationship Id="rId6" Type="http://schemas.openxmlformats.org/officeDocument/2006/relationships/chart" Target="../charts/chart12.xml"/><Relationship Id="rId11" Type="http://schemas.openxmlformats.org/officeDocument/2006/relationships/chart" Target="../charts/chart17.xml"/><Relationship Id="rId24" Type="http://schemas.openxmlformats.org/officeDocument/2006/relationships/image" Target="../media/image1.png"/><Relationship Id="rId5" Type="http://schemas.openxmlformats.org/officeDocument/2006/relationships/chart" Target="../charts/chart11.xml"/><Relationship Id="rId15" Type="http://schemas.openxmlformats.org/officeDocument/2006/relationships/image" Target="../media/image7.svg"/><Relationship Id="rId23" Type="http://schemas.openxmlformats.org/officeDocument/2006/relationships/image" Target="../media/image13.svg"/><Relationship Id="rId10" Type="http://schemas.openxmlformats.org/officeDocument/2006/relationships/chart" Target="../charts/chart16.xml"/><Relationship Id="rId19" Type="http://schemas.openxmlformats.org/officeDocument/2006/relationships/chart" Target="../charts/chart21.xml"/><Relationship Id="rId4" Type="http://schemas.openxmlformats.org/officeDocument/2006/relationships/image" Target="../media/image5.svg"/><Relationship Id="rId9" Type="http://schemas.openxmlformats.org/officeDocument/2006/relationships/chart" Target="../charts/chart15.xml"/><Relationship Id="rId14" Type="http://schemas.openxmlformats.org/officeDocument/2006/relationships/image" Target="../media/image6.png"/><Relationship Id="rId22"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 Id="rId5" Type="http://schemas.openxmlformats.org/officeDocument/2006/relationships/chart" Target="../charts/chart26.xml"/><Relationship Id="rId4" Type="http://schemas.openxmlformats.org/officeDocument/2006/relationships/chart" Target="../charts/chart2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chart" Target="../charts/chart31.xml"/><Relationship Id="rId4" Type="http://schemas.openxmlformats.org/officeDocument/2006/relationships/chart" Target="../charts/chart30.xml"/></Relationships>
</file>

<file path=xl/drawings/_rels/drawing8.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 Id="rId5" Type="http://schemas.openxmlformats.org/officeDocument/2006/relationships/chart" Target="../charts/chart36.xml"/><Relationship Id="rId4" Type="http://schemas.openxmlformats.org/officeDocument/2006/relationships/chart" Target="../charts/chart3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4" Type="http://schemas.openxmlformats.org/officeDocument/2006/relationships/chart" Target="../charts/chart40.xml"/></Relationships>
</file>

<file path=xl/drawings/drawing1.xml><?xml version="1.0" encoding="utf-8"?>
<xdr:wsDr xmlns:xdr="http://schemas.openxmlformats.org/drawingml/2006/spreadsheetDrawing" xmlns:a="http://schemas.openxmlformats.org/drawingml/2006/main">
  <xdr:twoCellAnchor>
    <xdr:from>
      <xdr:col>3</xdr:col>
      <xdr:colOff>114300</xdr:colOff>
      <xdr:row>0</xdr:row>
      <xdr:rowOff>142875</xdr:rowOff>
    </xdr:from>
    <xdr:to>
      <xdr:col>9</xdr:col>
      <xdr:colOff>619125</xdr:colOff>
      <xdr:row>1</xdr:row>
      <xdr:rowOff>723900</xdr:rowOff>
    </xdr:to>
    <xdr:sp macro="" textlink="">
      <xdr:nvSpPr>
        <xdr:cNvPr id="4" name="Callout: Line with Border and Accent Bar 3">
          <a:extLst>
            <a:ext uri="{FF2B5EF4-FFF2-40B4-BE49-F238E27FC236}">
              <a16:creationId xmlns:a16="http://schemas.microsoft.com/office/drawing/2014/main" id="{4F165CDE-8979-4065-8D51-C1CE2433A2A6}"/>
            </a:ext>
          </a:extLst>
        </xdr:cNvPr>
        <xdr:cNvSpPr/>
      </xdr:nvSpPr>
      <xdr:spPr>
        <a:xfrm>
          <a:off x="2266950" y="142875"/>
          <a:ext cx="4867275" cy="1028700"/>
        </a:xfrm>
        <a:prstGeom prst="accentBorderCallout1">
          <a:avLst>
            <a:gd name="adj1" fmla="val 24811"/>
            <a:gd name="adj2" fmla="val -1938"/>
            <a:gd name="adj3" fmla="val 220512"/>
            <a:gd name="adj4" fmla="val -42030"/>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r>
            <a:rPr lang="en-US" sz="1100" b="0" i="1">
              <a:solidFill>
                <a:schemeClr val="accent6">
                  <a:lumMod val="75000"/>
                </a:schemeClr>
              </a:solidFill>
              <a:effectLst/>
              <a:latin typeface="Arial" panose="020B0604020202020204" pitchFamily="34" charset="0"/>
              <a:ea typeface="+mn-ea"/>
              <a:cs typeface="Arial" panose="020B0604020202020204" pitchFamily="34" charset="0"/>
            </a:rPr>
            <a:t>Instruction for</a:t>
          </a:r>
          <a:r>
            <a:rPr lang="en-US" sz="1100" b="0" i="1" baseline="0">
              <a:solidFill>
                <a:schemeClr val="accent6">
                  <a:lumMod val="75000"/>
                </a:schemeClr>
              </a:solidFill>
              <a:effectLst/>
              <a:latin typeface="Arial" panose="020B0604020202020204" pitchFamily="34" charset="0"/>
              <a:ea typeface="+mn-ea"/>
              <a:cs typeface="Arial" panose="020B0604020202020204" pitchFamily="34" charset="0"/>
            </a:rPr>
            <a:t> regulators: </a:t>
          </a:r>
          <a:endParaRPr lang="en-US" b="0">
            <a:solidFill>
              <a:schemeClr val="accent6">
                <a:lumMod val="75000"/>
              </a:schemeClr>
            </a:solidFill>
            <a:effectLst/>
            <a:latin typeface="Arial" panose="020B0604020202020204" pitchFamily="34" charset="0"/>
            <a:cs typeface="Arial" panose="020B0604020202020204" pitchFamily="34" charset="0"/>
          </a:endParaRPr>
        </a:p>
        <a:p>
          <a:endParaRPr lang="en-US" sz="1100" b="0" baseline="0">
            <a:solidFill>
              <a:schemeClr val="accent6">
                <a:lumMod val="75000"/>
              </a:schemeClr>
            </a:solidFill>
            <a:effectLst/>
            <a:latin typeface="Arial" panose="020B0604020202020204" pitchFamily="34" charset="0"/>
            <a:ea typeface="+mn-ea"/>
            <a:cs typeface="Arial" panose="020B0604020202020204" pitchFamily="34" charset="0"/>
          </a:endParaRPr>
        </a:p>
        <a:p>
          <a:r>
            <a:rPr lang="en-US" sz="1100" b="0" baseline="0">
              <a:solidFill>
                <a:schemeClr val="accent6">
                  <a:lumMod val="75000"/>
                </a:schemeClr>
              </a:solidFill>
              <a:effectLst/>
              <a:latin typeface="Arial" panose="020B0604020202020204" pitchFamily="34" charset="0"/>
              <a:ea typeface="+mn-ea"/>
              <a:cs typeface="Arial" panose="020B0604020202020204" pitchFamily="34" charset="0"/>
            </a:rPr>
            <a:t>Paste the output row from </a:t>
          </a:r>
          <a:r>
            <a:rPr lang="en-US" sz="1100" b="1" baseline="0">
              <a:solidFill>
                <a:schemeClr val="accent6">
                  <a:lumMod val="75000"/>
                </a:schemeClr>
              </a:solidFill>
              <a:effectLst/>
              <a:latin typeface="Arial" panose="020B0604020202020204" pitchFamily="34" charset="0"/>
              <a:ea typeface="+mn-ea"/>
              <a:cs typeface="Arial" panose="020B0604020202020204" pitchFamily="34" charset="0"/>
            </a:rPr>
            <a:t>row no. 5 onwards</a:t>
          </a:r>
          <a:r>
            <a:rPr lang="en-US" sz="1100" b="0" baseline="0">
              <a:solidFill>
                <a:schemeClr val="accent6">
                  <a:lumMod val="75000"/>
                </a:schemeClr>
              </a:solidFill>
              <a:effectLst/>
              <a:latin typeface="Arial" panose="020B0604020202020204" pitchFamily="34" charset="0"/>
              <a:ea typeface="+mn-ea"/>
              <a:cs typeface="Arial" panose="020B0604020202020204" pitchFamily="34" charset="0"/>
            </a:rPr>
            <a:t> from each insurer by selecting "</a:t>
          </a:r>
          <a:r>
            <a:rPr lang="en-US" sz="1100" b="1" u="sng" baseline="0">
              <a:solidFill>
                <a:schemeClr val="accent6">
                  <a:lumMod val="75000"/>
                </a:schemeClr>
              </a:solidFill>
              <a:effectLst/>
              <a:latin typeface="Arial" panose="020B0604020202020204" pitchFamily="34" charset="0"/>
              <a:ea typeface="+mn-ea"/>
              <a:cs typeface="Arial" panose="020B0604020202020204" pitchFamily="34" charset="0"/>
            </a:rPr>
            <a:t>Paste special as Values &amp; Number Formatting</a:t>
          </a:r>
          <a:r>
            <a:rPr lang="en-US" sz="1100" b="0" baseline="0">
              <a:solidFill>
                <a:schemeClr val="accent6">
                  <a:lumMod val="75000"/>
                </a:schemeClr>
              </a:solidFill>
              <a:effectLst/>
              <a:latin typeface="Arial" panose="020B0604020202020204" pitchFamily="34" charset="0"/>
              <a:ea typeface="+mn-ea"/>
              <a:cs typeface="Arial" panose="020B0604020202020204" pitchFamily="34" charset="0"/>
            </a:rPr>
            <a:t>".  Do NOT to make any manual edits in this sheet.</a:t>
          </a:r>
          <a:endParaRPr lang="en-US" b="0">
            <a:solidFill>
              <a:schemeClr val="accent6">
                <a:lumMod val="75000"/>
              </a:schemeClr>
            </a:solidFill>
            <a:effectLst/>
            <a:latin typeface="Arial" panose="020B0604020202020204" pitchFamily="34" charset="0"/>
            <a:cs typeface="Arial" panose="020B0604020202020204" pitchFamily="34" charset="0"/>
          </a:endParaRPr>
        </a:p>
        <a:p>
          <a:pPr algn="l"/>
          <a:endParaRPr lang="en-US" sz="1100" b="0">
            <a:solidFill>
              <a:schemeClr val="accent6">
                <a:lumMod val="75000"/>
              </a:schemeClr>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344010</xdr:colOff>
      <xdr:row>4</xdr:row>
      <xdr:rowOff>94409</xdr:rowOff>
    </xdr:from>
    <xdr:to>
      <xdr:col>9</xdr:col>
      <xdr:colOff>76973</xdr:colOff>
      <xdr:row>19</xdr:row>
      <xdr:rowOff>124609</xdr:rowOff>
    </xdr:to>
    <xdr:graphicFrame macro="">
      <xdr:nvGraphicFramePr>
        <xdr:cNvPr id="2" name="Chart 1">
          <a:extLst>
            <a:ext uri="{FF2B5EF4-FFF2-40B4-BE49-F238E27FC236}">
              <a16:creationId xmlns:a16="http://schemas.microsoft.com/office/drawing/2014/main" id="{25DD3B91-1114-4D24-8C4B-3C9E7EDF5A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333656</xdr:colOff>
      <xdr:row>20</xdr:row>
      <xdr:rowOff>154081</xdr:rowOff>
    </xdr:from>
    <xdr:to>
      <xdr:col>9</xdr:col>
      <xdr:colOff>57150</xdr:colOff>
      <xdr:row>36</xdr:row>
      <xdr:rowOff>36922</xdr:rowOff>
    </xdr:to>
    <xdr:graphicFrame macro="">
      <xdr:nvGraphicFramePr>
        <xdr:cNvPr id="5" name="Chart 4">
          <a:extLst>
            <a:ext uri="{FF2B5EF4-FFF2-40B4-BE49-F238E27FC236}">
              <a16:creationId xmlns:a16="http://schemas.microsoft.com/office/drawing/2014/main" id="{6C1E53C7-33D7-450F-AD9B-AA019F170A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47624</xdr:colOff>
      <xdr:row>7</xdr:row>
      <xdr:rowOff>19049</xdr:rowOff>
    </xdr:from>
    <xdr:to>
      <xdr:col>11</xdr:col>
      <xdr:colOff>104775</xdr:colOff>
      <xdr:row>19</xdr:row>
      <xdr:rowOff>140969</xdr:rowOff>
    </xdr:to>
    <xdr:graphicFrame macro="">
      <xdr:nvGraphicFramePr>
        <xdr:cNvPr id="3" name="Chart 2">
          <a:extLst>
            <a:ext uri="{FF2B5EF4-FFF2-40B4-BE49-F238E27FC236}">
              <a16:creationId xmlns:a16="http://schemas.microsoft.com/office/drawing/2014/main" id="{5E32261A-E8AE-4D95-BEEB-F75226B651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47623</xdr:colOff>
      <xdr:row>20</xdr:row>
      <xdr:rowOff>152401</xdr:rowOff>
    </xdr:from>
    <xdr:to>
      <xdr:col>11</xdr:col>
      <xdr:colOff>114299</xdr:colOff>
      <xdr:row>33</xdr:row>
      <xdr:rowOff>140971</xdr:rowOff>
    </xdr:to>
    <xdr:graphicFrame macro="">
      <xdr:nvGraphicFramePr>
        <xdr:cNvPr id="4" name="Chart 3">
          <a:extLst>
            <a:ext uri="{FF2B5EF4-FFF2-40B4-BE49-F238E27FC236}">
              <a16:creationId xmlns:a16="http://schemas.microsoft.com/office/drawing/2014/main" id="{88B6363D-7344-4DE7-9211-BF803B84CC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47624</xdr:colOff>
      <xdr:row>35</xdr:row>
      <xdr:rowOff>171450</xdr:rowOff>
    </xdr:from>
    <xdr:to>
      <xdr:col>10</xdr:col>
      <xdr:colOff>504824</xdr:colOff>
      <xdr:row>46</xdr:row>
      <xdr:rowOff>64770</xdr:rowOff>
    </xdr:to>
    <xdr:graphicFrame macro="">
      <xdr:nvGraphicFramePr>
        <xdr:cNvPr id="5" name="Chart 4">
          <a:extLst>
            <a:ext uri="{FF2B5EF4-FFF2-40B4-BE49-F238E27FC236}">
              <a16:creationId xmlns:a16="http://schemas.microsoft.com/office/drawing/2014/main" id="{54563494-8B44-4586-878C-0FC3833FE5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257175</xdr:colOff>
      <xdr:row>0</xdr:row>
      <xdr:rowOff>0</xdr:rowOff>
    </xdr:from>
    <xdr:to>
      <xdr:col>0</xdr:col>
      <xdr:colOff>1800225</xdr:colOff>
      <xdr:row>1</xdr:row>
      <xdr:rowOff>552450</xdr:rowOff>
    </xdr:to>
    <xdr:pic>
      <xdr:nvPicPr>
        <xdr:cNvPr id="2" name="Picture 1">
          <a:extLst>
            <a:ext uri="{FF2B5EF4-FFF2-40B4-BE49-F238E27FC236}">
              <a16:creationId xmlns:a16="http://schemas.microsoft.com/office/drawing/2014/main" id="{D7BF31BC-5546-4768-A25C-53B4E2C84255}"/>
            </a:ext>
            <a:ext uri="{147F2762-F138-4A5C-976F-8EAC2B608ADB}">
              <a16:predDERef xmlns:a16="http://schemas.microsoft.com/office/drawing/2014/main" pred="{54563494-8B44-4586-878C-0FC3833FE5C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7175" y="0"/>
          <a:ext cx="1543050"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47624</xdr:colOff>
      <xdr:row>7</xdr:row>
      <xdr:rowOff>19050</xdr:rowOff>
    </xdr:from>
    <xdr:to>
      <xdr:col>11</xdr:col>
      <xdr:colOff>104775</xdr:colOff>
      <xdr:row>17</xdr:row>
      <xdr:rowOff>38101</xdr:rowOff>
    </xdr:to>
    <xdr:graphicFrame macro="">
      <xdr:nvGraphicFramePr>
        <xdr:cNvPr id="3" name="Chart 2">
          <a:extLst>
            <a:ext uri="{FF2B5EF4-FFF2-40B4-BE49-F238E27FC236}">
              <a16:creationId xmlns:a16="http://schemas.microsoft.com/office/drawing/2014/main" id="{5DDA3AA8-8212-434D-88EC-C7B61B358A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47624</xdr:colOff>
      <xdr:row>34</xdr:row>
      <xdr:rowOff>104775</xdr:rowOff>
    </xdr:from>
    <xdr:to>
      <xdr:col>10</xdr:col>
      <xdr:colOff>409574</xdr:colOff>
      <xdr:row>43</xdr:row>
      <xdr:rowOff>142875</xdr:rowOff>
    </xdr:to>
    <xdr:graphicFrame macro="">
      <xdr:nvGraphicFramePr>
        <xdr:cNvPr id="5" name="Chart 4">
          <a:extLst>
            <a:ext uri="{FF2B5EF4-FFF2-40B4-BE49-F238E27FC236}">
              <a16:creationId xmlns:a16="http://schemas.microsoft.com/office/drawing/2014/main" id="{20204FE4-4AE5-4A66-9386-335257C49E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57149</xdr:colOff>
      <xdr:row>45</xdr:row>
      <xdr:rowOff>85725</xdr:rowOff>
    </xdr:from>
    <xdr:to>
      <xdr:col>11</xdr:col>
      <xdr:colOff>9524</xdr:colOff>
      <xdr:row>53</xdr:row>
      <xdr:rowOff>123825</xdr:rowOff>
    </xdr:to>
    <xdr:graphicFrame macro="">
      <xdr:nvGraphicFramePr>
        <xdr:cNvPr id="6" name="Chart 5">
          <a:extLst>
            <a:ext uri="{FF2B5EF4-FFF2-40B4-BE49-F238E27FC236}">
              <a16:creationId xmlns:a16="http://schemas.microsoft.com/office/drawing/2014/main" id="{B9746520-3A14-492C-E1E5-23A5F4679F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19050</xdr:colOff>
      <xdr:row>55</xdr:row>
      <xdr:rowOff>104775</xdr:rowOff>
    </xdr:from>
    <xdr:to>
      <xdr:col>10</xdr:col>
      <xdr:colOff>381000</xdr:colOff>
      <xdr:row>62</xdr:row>
      <xdr:rowOff>152400</xdr:rowOff>
    </xdr:to>
    <xdr:graphicFrame macro="">
      <xdr:nvGraphicFramePr>
        <xdr:cNvPr id="7" name="Chart 6">
          <a:extLst>
            <a:ext uri="{FF2B5EF4-FFF2-40B4-BE49-F238E27FC236}">
              <a16:creationId xmlns:a16="http://schemas.microsoft.com/office/drawing/2014/main" id="{D9B41E3B-F96A-4855-A28B-DCD374589F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57149</xdr:colOff>
      <xdr:row>18</xdr:row>
      <xdr:rowOff>95250</xdr:rowOff>
    </xdr:from>
    <xdr:to>
      <xdr:col>11</xdr:col>
      <xdr:colOff>114300</xdr:colOff>
      <xdr:row>29</xdr:row>
      <xdr:rowOff>152401</xdr:rowOff>
    </xdr:to>
    <xdr:graphicFrame macro="">
      <xdr:nvGraphicFramePr>
        <xdr:cNvPr id="8" name="Chart 7">
          <a:extLst>
            <a:ext uri="{FF2B5EF4-FFF2-40B4-BE49-F238E27FC236}">
              <a16:creationId xmlns:a16="http://schemas.microsoft.com/office/drawing/2014/main" id="{38C5F706-BB88-7D41-221F-B5C9761C8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200025</xdr:colOff>
      <xdr:row>0</xdr:row>
      <xdr:rowOff>95250</xdr:rowOff>
    </xdr:from>
    <xdr:to>
      <xdr:col>0</xdr:col>
      <xdr:colOff>1298575</xdr:colOff>
      <xdr:row>1</xdr:row>
      <xdr:rowOff>447871</xdr:rowOff>
    </xdr:to>
    <xdr:pic>
      <xdr:nvPicPr>
        <xdr:cNvPr id="2" name="Picture 1">
          <a:extLst>
            <a:ext uri="{FF2B5EF4-FFF2-40B4-BE49-F238E27FC236}">
              <a16:creationId xmlns:a16="http://schemas.microsoft.com/office/drawing/2014/main" id="{211EA987-002D-43CB-954C-357207273186}"/>
            </a:ext>
            <a:ext uri="{147F2762-F138-4A5C-976F-8EAC2B608ADB}">
              <a16:predDERef xmlns:a16="http://schemas.microsoft.com/office/drawing/2014/main" pred="{38C5F706-BB88-7D41-221F-B5C9761C84FE}"/>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00025" y="95250"/>
          <a:ext cx="1098550" cy="505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47624</xdr:colOff>
      <xdr:row>7</xdr:row>
      <xdr:rowOff>19050</xdr:rowOff>
    </xdr:from>
    <xdr:to>
      <xdr:col>11</xdr:col>
      <xdr:colOff>104775</xdr:colOff>
      <xdr:row>17</xdr:row>
      <xdr:rowOff>38101</xdr:rowOff>
    </xdr:to>
    <xdr:graphicFrame macro="">
      <xdr:nvGraphicFramePr>
        <xdr:cNvPr id="3" name="Chart 2">
          <a:extLst>
            <a:ext uri="{FF2B5EF4-FFF2-40B4-BE49-F238E27FC236}">
              <a16:creationId xmlns:a16="http://schemas.microsoft.com/office/drawing/2014/main" id="{76657025-733E-4C3D-9686-471910F040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47624</xdr:colOff>
      <xdr:row>18</xdr:row>
      <xdr:rowOff>114300</xdr:rowOff>
    </xdr:from>
    <xdr:to>
      <xdr:col>11</xdr:col>
      <xdr:colOff>104775</xdr:colOff>
      <xdr:row>27</xdr:row>
      <xdr:rowOff>152401</xdr:rowOff>
    </xdr:to>
    <xdr:graphicFrame macro="">
      <xdr:nvGraphicFramePr>
        <xdr:cNvPr id="8" name="Chart 7">
          <a:extLst>
            <a:ext uri="{FF2B5EF4-FFF2-40B4-BE49-F238E27FC236}">
              <a16:creationId xmlns:a16="http://schemas.microsoft.com/office/drawing/2014/main" id="{BFCB6CF0-DF74-B006-C1E2-ADDFC6B784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228600</xdr:colOff>
      <xdr:row>1</xdr:row>
      <xdr:rowOff>9525</xdr:rowOff>
    </xdr:from>
    <xdr:to>
      <xdr:col>0</xdr:col>
      <xdr:colOff>1327150</xdr:colOff>
      <xdr:row>1</xdr:row>
      <xdr:rowOff>514546</xdr:rowOff>
    </xdr:to>
    <xdr:pic>
      <xdr:nvPicPr>
        <xdr:cNvPr id="2" name="Picture 1">
          <a:extLst>
            <a:ext uri="{FF2B5EF4-FFF2-40B4-BE49-F238E27FC236}">
              <a16:creationId xmlns:a16="http://schemas.microsoft.com/office/drawing/2014/main" id="{D79AC20E-C227-4CCB-A5CB-EC42E4364D66}"/>
            </a:ext>
            <a:ext uri="{147F2762-F138-4A5C-976F-8EAC2B608ADB}">
              <a16:predDERef xmlns:a16="http://schemas.microsoft.com/office/drawing/2014/main" pred="{BFCB6CF0-DF74-B006-C1E2-ADDFC6B7845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8600" y="161925"/>
          <a:ext cx="1098550" cy="505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255406</xdr:colOff>
      <xdr:row>19</xdr:row>
      <xdr:rowOff>39206</xdr:rowOff>
    </xdr:from>
    <xdr:to>
      <xdr:col>0</xdr:col>
      <xdr:colOff>610591</xdr:colOff>
      <xdr:row>20</xdr:row>
      <xdr:rowOff>782</xdr:rowOff>
    </xdr:to>
    <xdr:pic>
      <xdr:nvPicPr>
        <xdr:cNvPr id="2" name="Graphic 1" descr="Group of women with solid fill">
          <a:extLst>
            <a:ext uri="{FF2B5EF4-FFF2-40B4-BE49-F238E27FC236}">
              <a16:creationId xmlns:a16="http://schemas.microsoft.com/office/drawing/2014/main" id="{5E00B5A5-DF25-41F5-969C-7D4F65BFAF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5406" y="7259156"/>
          <a:ext cx="355185" cy="390201"/>
        </a:xfrm>
        <a:prstGeom prst="rect">
          <a:avLst/>
        </a:prstGeom>
      </xdr:spPr>
    </xdr:pic>
    <xdr:clientData/>
  </xdr:twoCellAnchor>
  <xdr:twoCellAnchor editAs="oneCell">
    <xdr:from>
      <xdr:col>0</xdr:col>
      <xdr:colOff>637647</xdr:colOff>
      <xdr:row>19</xdr:row>
      <xdr:rowOff>45884</xdr:rowOff>
    </xdr:from>
    <xdr:to>
      <xdr:col>0</xdr:col>
      <xdr:colOff>981696</xdr:colOff>
      <xdr:row>20</xdr:row>
      <xdr:rowOff>0</xdr:rowOff>
    </xdr:to>
    <xdr:pic>
      <xdr:nvPicPr>
        <xdr:cNvPr id="3" name="Graphic 2" descr="Group of men with solid fill">
          <a:extLst>
            <a:ext uri="{FF2B5EF4-FFF2-40B4-BE49-F238E27FC236}">
              <a16:creationId xmlns:a16="http://schemas.microsoft.com/office/drawing/2014/main" id="{F1983DBF-A478-4A4D-9654-22B867D289D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7647" y="7265834"/>
          <a:ext cx="344049" cy="382741"/>
        </a:xfrm>
        <a:prstGeom prst="rect">
          <a:avLst/>
        </a:prstGeom>
      </xdr:spPr>
    </xdr:pic>
    <xdr:clientData/>
  </xdr:twoCellAnchor>
  <xdr:twoCellAnchor>
    <xdr:from>
      <xdr:col>8</xdr:col>
      <xdr:colOff>0</xdr:colOff>
      <xdr:row>20</xdr:row>
      <xdr:rowOff>0</xdr:rowOff>
    </xdr:from>
    <xdr:to>
      <xdr:col>8</xdr:col>
      <xdr:colOff>0</xdr:colOff>
      <xdr:row>21</xdr:row>
      <xdr:rowOff>0</xdr:rowOff>
    </xdr:to>
    <xdr:graphicFrame macro="">
      <xdr:nvGraphicFramePr>
        <xdr:cNvPr id="4" name="Chart 3">
          <a:extLst>
            <a:ext uri="{FF2B5EF4-FFF2-40B4-BE49-F238E27FC236}">
              <a16:creationId xmlns:a16="http://schemas.microsoft.com/office/drawing/2014/main" id="{FF60619C-93A5-4D8B-B209-011921E5A4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21</xdr:row>
      <xdr:rowOff>0</xdr:rowOff>
    </xdr:from>
    <xdr:to>
      <xdr:col>8</xdr:col>
      <xdr:colOff>0</xdr:colOff>
      <xdr:row>22</xdr:row>
      <xdr:rowOff>0</xdr:rowOff>
    </xdr:to>
    <xdr:graphicFrame macro="">
      <xdr:nvGraphicFramePr>
        <xdr:cNvPr id="5" name="Chart 4">
          <a:extLst>
            <a:ext uri="{FF2B5EF4-FFF2-40B4-BE49-F238E27FC236}">
              <a16:creationId xmlns:a16="http://schemas.microsoft.com/office/drawing/2014/main" id="{0EA94C6F-58D7-4771-BAC1-AAE76CBF1B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23</xdr:row>
      <xdr:rowOff>0</xdr:rowOff>
    </xdr:from>
    <xdr:to>
      <xdr:col>8</xdr:col>
      <xdr:colOff>0</xdr:colOff>
      <xdr:row>24</xdr:row>
      <xdr:rowOff>0</xdr:rowOff>
    </xdr:to>
    <xdr:graphicFrame macro="">
      <xdr:nvGraphicFramePr>
        <xdr:cNvPr id="6" name="Chart 5">
          <a:extLst>
            <a:ext uri="{FF2B5EF4-FFF2-40B4-BE49-F238E27FC236}">
              <a16:creationId xmlns:a16="http://schemas.microsoft.com/office/drawing/2014/main" id="{4F0B6B4E-2ECC-4275-8C71-C044D09BE5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0</xdr:col>
      <xdr:colOff>313384</xdr:colOff>
      <xdr:row>26</xdr:row>
      <xdr:rowOff>30923</xdr:rowOff>
    </xdr:from>
    <xdr:ext cx="355185" cy="380008"/>
    <xdr:pic>
      <xdr:nvPicPr>
        <xdr:cNvPr id="7" name="Graphic 6" descr="Group of women with solid fill">
          <a:extLst>
            <a:ext uri="{FF2B5EF4-FFF2-40B4-BE49-F238E27FC236}">
              <a16:creationId xmlns:a16="http://schemas.microsoft.com/office/drawing/2014/main" id="{0A21E789-CB54-4E18-AF00-3D885FF05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13384" y="12708698"/>
          <a:ext cx="355185" cy="380008"/>
        </a:xfrm>
        <a:prstGeom prst="rect">
          <a:avLst/>
        </a:prstGeom>
      </xdr:spPr>
    </xdr:pic>
    <xdr:clientData/>
  </xdr:oneCellAnchor>
  <xdr:oneCellAnchor>
    <xdr:from>
      <xdr:col>0</xdr:col>
      <xdr:colOff>632885</xdr:colOff>
      <xdr:row>26</xdr:row>
      <xdr:rowOff>41122</xdr:rowOff>
    </xdr:from>
    <xdr:ext cx="344049" cy="370931"/>
    <xdr:pic>
      <xdr:nvPicPr>
        <xdr:cNvPr id="8" name="Graphic 7" descr="Group of men with solid fill">
          <a:extLst>
            <a:ext uri="{FF2B5EF4-FFF2-40B4-BE49-F238E27FC236}">
              <a16:creationId xmlns:a16="http://schemas.microsoft.com/office/drawing/2014/main" id="{BCD33FEE-BCD1-4176-BB5F-BF6431051B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7647" y="12723659"/>
          <a:ext cx="344049" cy="370931"/>
        </a:xfrm>
        <a:prstGeom prst="rect">
          <a:avLst/>
        </a:prstGeom>
      </xdr:spPr>
    </xdr:pic>
    <xdr:clientData/>
  </xdr:oneCellAnchor>
  <xdr:twoCellAnchor>
    <xdr:from>
      <xdr:col>8</xdr:col>
      <xdr:colOff>0</xdr:colOff>
      <xdr:row>27</xdr:row>
      <xdr:rowOff>0</xdr:rowOff>
    </xdr:from>
    <xdr:to>
      <xdr:col>8</xdr:col>
      <xdr:colOff>0</xdr:colOff>
      <xdr:row>28</xdr:row>
      <xdr:rowOff>0</xdr:rowOff>
    </xdr:to>
    <xdr:graphicFrame macro="">
      <xdr:nvGraphicFramePr>
        <xdr:cNvPr id="9" name="Chart 8">
          <a:extLst>
            <a:ext uri="{FF2B5EF4-FFF2-40B4-BE49-F238E27FC236}">
              <a16:creationId xmlns:a16="http://schemas.microsoft.com/office/drawing/2014/main" id="{7E129E4C-53E4-4DBE-9D60-03BBAD59BB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28</xdr:row>
      <xdr:rowOff>0</xdr:rowOff>
    </xdr:from>
    <xdr:to>
      <xdr:col>8</xdr:col>
      <xdr:colOff>0</xdr:colOff>
      <xdr:row>29</xdr:row>
      <xdr:rowOff>0</xdr:rowOff>
    </xdr:to>
    <xdr:graphicFrame macro="">
      <xdr:nvGraphicFramePr>
        <xdr:cNvPr id="10" name="Chart 9">
          <a:extLst>
            <a:ext uri="{FF2B5EF4-FFF2-40B4-BE49-F238E27FC236}">
              <a16:creationId xmlns:a16="http://schemas.microsoft.com/office/drawing/2014/main" id="{0886172B-F10E-4BD4-9A73-ADF6EED35F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30</xdr:row>
      <xdr:rowOff>0</xdr:rowOff>
    </xdr:from>
    <xdr:to>
      <xdr:col>8</xdr:col>
      <xdr:colOff>0</xdr:colOff>
      <xdr:row>31</xdr:row>
      <xdr:rowOff>0</xdr:rowOff>
    </xdr:to>
    <xdr:graphicFrame macro="">
      <xdr:nvGraphicFramePr>
        <xdr:cNvPr id="11" name="Chart 10">
          <a:extLst>
            <a:ext uri="{FF2B5EF4-FFF2-40B4-BE49-F238E27FC236}">
              <a16:creationId xmlns:a16="http://schemas.microsoft.com/office/drawing/2014/main" id="{3CBBAA5D-4D3D-48A2-B8E9-BBE5E9686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0</xdr:col>
      <xdr:colOff>301583</xdr:colOff>
      <xdr:row>33</xdr:row>
      <xdr:rowOff>39206</xdr:rowOff>
    </xdr:from>
    <xdr:ext cx="355185" cy="380008"/>
    <xdr:pic>
      <xdr:nvPicPr>
        <xdr:cNvPr id="12" name="Graphic 11" descr="Group of women with solid fill">
          <a:extLst>
            <a:ext uri="{FF2B5EF4-FFF2-40B4-BE49-F238E27FC236}">
              <a16:creationId xmlns:a16="http://schemas.microsoft.com/office/drawing/2014/main" id="{11B9D8D5-CE5E-4FBB-AD2B-56D568F1E3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06345" y="15555431"/>
          <a:ext cx="355185" cy="380008"/>
        </a:xfrm>
        <a:prstGeom prst="rect">
          <a:avLst/>
        </a:prstGeom>
      </xdr:spPr>
    </xdr:pic>
    <xdr:clientData/>
  </xdr:oneCellAnchor>
  <xdr:oneCellAnchor>
    <xdr:from>
      <xdr:col>0</xdr:col>
      <xdr:colOff>632885</xdr:colOff>
      <xdr:row>33</xdr:row>
      <xdr:rowOff>41122</xdr:rowOff>
    </xdr:from>
    <xdr:ext cx="344049" cy="370931"/>
    <xdr:pic>
      <xdr:nvPicPr>
        <xdr:cNvPr id="13" name="Graphic 12" descr="Group of men with solid fill">
          <a:extLst>
            <a:ext uri="{FF2B5EF4-FFF2-40B4-BE49-F238E27FC236}">
              <a16:creationId xmlns:a16="http://schemas.microsoft.com/office/drawing/2014/main" id="{CA8616DF-859D-4E9E-8EB1-B27341E8A5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7647" y="15562109"/>
          <a:ext cx="344049" cy="370931"/>
        </a:xfrm>
        <a:prstGeom prst="rect">
          <a:avLst/>
        </a:prstGeom>
      </xdr:spPr>
    </xdr:pic>
    <xdr:clientData/>
  </xdr:oneCellAnchor>
  <xdr:twoCellAnchor>
    <xdr:from>
      <xdr:col>8</xdr:col>
      <xdr:colOff>0</xdr:colOff>
      <xdr:row>34</xdr:row>
      <xdr:rowOff>0</xdr:rowOff>
    </xdr:from>
    <xdr:to>
      <xdr:col>8</xdr:col>
      <xdr:colOff>0</xdr:colOff>
      <xdr:row>35</xdr:row>
      <xdr:rowOff>0</xdr:rowOff>
    </xdr:to>
    <xdr:graphicFrame macro="">
      <xdr:nvGraphicFramePr>
        <xdr:cNvPr id="14" name="Chart 13">
          <a:extLst>
            <a:ext uri="{FF2B5EF4-FFF2-40B4-BE49-F238E27FC236}">
              <a16:creationId xmlns:a16="http://schemas.microsoft.com/office/drawing/2014/main" id="{EC9EB90B-73A6-4141-BCA9-A90C0FC9FC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35</xdr:row>
      <xdr:rowOff>0</xdr:rowOff>
    </xdr:from>
    <xdr:to>
      <xdr:col>8</xdr:col>
      <xdr:colOff>0</xdr:colOff>
      <xdr:row>36</xdr:row>
      <xdr:rowOff>0</xdr:rowOff>
    </xdr:to>
    <xdr:graphicFrame macro="">
      <xdr:nvGraphicFramePr>
        <xdr:cNvPr id="15" name="Chart 14">
          <a:extLst>
            <a:ext uri="{FF2B5EF4-FFF2-40B4-BE49-F238E27FC236}">
              <a16:creationId xmlns:a16="http://schemas.microsoft.com/office/drawing/2014/main" id="{20E99766-58EB-4699-BCAC-4FD017AD99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37</xdr:row>
      <xdr:rowOff>0</xdr:rowOff>
    </xdr:from>
    <xdr:to>
      <xdr:col>8</xdr:col>
      <xdr:colOff>0</xdr:colOff>
      <xdr:row>38</xdr:row>
      <xdr:rowOff>0</xdr:rowOff>
    </xdr:to>
    <xdr:graphicFrame macro="">
      <xdr:nvGraphicFramePr>
        <xdr:cNvPr id="16" name="Chart 15">
          <a:extLst>
            <a:ext uri="{FF2B5EF4-FFF2-40B4-BE49-F238E27FC236}">
              <a16:creationId xmlns:a16="http://schemas.microsoft.com/office/drawing/2014/main" id="{C1AFA615-5813-4ED8-9D1C-F38A0332A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oneCellAnchor>
    <xdr:from>
      <xdr:col>0</xdr:col>
      <xdr:colOff>17809</xdr:colOff>
      <xdr:row>26</xdr:row>
      <xdr:rowOff>62856</xdr:rowOff>
    </xdr:from>
    <xdr:ext cx="326542" cy="324001"/>
    <xdr:pic>
      <xdr:nvPicPr>
        <xdr:cNvPr id="17" name="Graphic 16" descr="Badge Follow with solid fill">
          <a:extLst>
            <a:ext uri="{FF2B5EF4-FFF2-40B4-BE49-F238E27FC236}">
              <a16:creationId xmlns:a16="http://schemas.microsoft.com/office/drawing/2014/main" id="{A3EDE291-D2B8-4742-BE8B-6C8C1D36614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7809" y="12745393"/>
          <a:ext cx="326542" cy="324001"/>
        </a:xfrm>
        <a:prstGeom prst="rect">
          <a:avLst/>
        </a:prstGeom>
      </xdr:spPr>
    </xdr:pic>
    <xdr:clientData/>
  </xdr:oneCellAnchor>
  <xdr:oneCellAnchor>
    <xdr:from>
      <xdr:col>0</xdr:col>
      <xdr:colOff>0</xdr:colOff>
      <xdr:row>33</xdr:row>
      <xdr:rowOff>46843</xdr:rowOff>
    </xdr:from>
    <xdr:ext cx="347870" cy="348298"/>
    <xdr:pic>
      <xdr:nvPicPr>
        <xdr:cNvPr id="18" name="Graphic 17" descr="Badge Unfollow with solid fill">
          <a:extLst>
            <a:ext uri="{FF2B5EF4-FFF2-40B4-BE49-F238E27FC236}">
              <a16:creationId xmlns:a16="http://schemas.microsoft.com/office/drawing/2014/main" id="{9AD4CABB-5EBD-41ED-991F-4624C2267DC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0" y="15563068"/>
          <a:ext cx="347870" cy="348298"/>
        </a:xfrm>
        <a:prstGeom prst="rect">
          <a:avLst/>
        </a:prstGeom>
      </xdr:spPr>
    </xdr:pic>
    <xdr:clientData/>
  </xdr:oneCellAnchor>
  <xdr:twoCellAnchor>
    <xdr:from>
      <xdr:col>8</xdr:col>
      <xdr:colOff>0</xdr:colOff>
      <xdr:row>40</xdr:row>
      <xdr:rowOff>0</xdr:rowOff>
    </xdr:from>
    <xdr:to>
      <xdr:col>8</xdr:col>
      <xdr:colOff>0</xdr:colOff>
      <xdr:row>41</xdr:row>
      <xdr:rowOff>0</xdr:rowOff>
    </xdr:to>
    <xdr:graphicFrame macro="">
      <xdr:nvGraphicFramePr>
        <xdr:cNvPr id="19" name="Chart 18">
          <a:extLst>
            <a:ext uri="{FF2B5EF4-FFF2-40B4-BE49-F238E27FC236}">
              <a16:creationId xmlns:a16="http://schemas.microsoft.com/office/drawing/2014/main" id="{4678EC84-A83B-4B8A-AC21-993A763151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0</xdr:colOff>
      <xdr:row>43</xdr:row>
      <xdr:rowOff>0</xdr:rowOff>
    </xdr:from>
    <xdr:to>
      <xdr:col>8</xdr:col>
      <xdr:colOff>0</xdr:colOff>
      <xdr:row>44</xdr:row>
      <xdr:rowOff>0</xdr:rowOff>
    </xdr:to>
    <xdr:graphicFrame macro="">
      <xdr:nvGraphicFramePr>
        <xdr:cNvPr id="21" name="Chart 20">
          <a:extLst>
            <a:ext uri="{FF2B5EF4-FFF2-40B4-BE49-F238E27FC236}">
              <a16:creationId xmlns:a16="http://schemas.microsoft.com/office/drawing/2014/main" id="{B701B7F8-6C7F-4572-B6A7-493A6E6D2C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oneCellAnchor>
    <xdr:from>
      <xdr:col>0</xdr:col>
      <xdr:colOff>203544</xdr:colOff>
      <xdr:row>40</xdr:row>
      <xdr:rowOff>0</xdr:rowOff>
    </xdr:from>
    <xdr:ext cx="646390" cy="640031"/>
    <xdr:pic>
      <xdr:nvPicPr>
        <xdr:cNvPr id="22" name="Graphic 21" descr="Business Growth with solid fill">
          <a:extLst>
            <a:ext uri="{FF2B5EF4-FFF2-40B4-BE49-F238E27FC236}">
              <a16:creationId xmlns:a16="http://schemas.microsoft.com/office/drawing/2014/main" id="{3A455F3E-513F-44C7-976A-081EEAEDAA23}"/>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208306" y="18821400"/>
          <a:ext cx="646390" cy="640031"/>
        </a:xfrm>
        <a:prstGeom prst="rect">
          <a:avLst/>
        </a:prstGeom>
      </xdr:spPr>
    </xdr:pic>
    <xdr:clientData/>
  </xdr:oneCellAnchor>
  <xdr:oneCellAnchor>
    <xdr:from>
      <xdr:col>0</xdr:col>
      <xdr:colOff>165652</xdr:colOff>
      <xdr:row>46</xdr:row>
      <xdr:rowOff>57979</xdr:rowOff>
    </xdr:from>
    <xdr:ext cx="652865" cy="646043"/>
    <xdr:pic>
      <xdr:nvPicPr>
        <xdr:cNvPr id="24" name="Graphic 23" descr="Online meeting with solid fill">
          <a:extLst>
            <a:ext uri="{FF2B5EF4-FFF2-40B4-BE49-F238E27FC236}">
              <a16:creationId xmlns:a16="http://schemas.microsoft.com/office/drawing/2014/main" id="{37AF7ED1-42AF-4A96-8582-4D888364852E}"/>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 uri="{96DAC541-7B7A-43D3-8B79-37D633B846F1}">
              <asvg:svgBlip xmlns:asvg="http://schemas.microsoft.com/office/drawing/2016/SVG/main" r:embed="rId23"/>
            </a:ext>
          </a:extLst>
        </a:blip>
        <a:stretch>
          <a:fillRect/>
        </a:stretch>
      </xdr:blipFill>
      <xdr:spPr>
        <a:xfrm>
          <a:off x="170414" y="21193954"/>
          <a:ext cx="652865" cy="646043"/>
        </a:xfrm>
        <a:prstGeom prst="rect">
          <a:avLst/>
        </a:prstGeom>
      </xdr:spPr>
    </xdr:pic>
    <xdr:clientData/>
  </xdr:oneCellAnchor>
  <xdr:twoCellAnchor editAs="oneCell">
    <xdr:from>
      <xdr:col>0</xdr:col>
      <xdr:colOff>161925</xdr:colOff>
      <xdr:row>0</xdr:row>
      <xdr:rowOff>95250</xdr:rowOff>
    </xdr:from>
    <xdr:to>
      <xdr:col>1</xdr:col>
      <xdr:colOff>155575</xdr:colOff>
      <xdr:row>2</xdr:row>
      <xdr:rowOff>196</xdr:rowOff>
    </xdr:to>
    <xdr:pic>
      <xdr:nvPicPr>
        <xdr:cNvPr id="20" name="Picture 19">
          <a:extLst>
            <a:ext uri="{FF2B5EF4-FFF2-40B4-BE49-F238E27FC236}">
              <a16:creationId xmlns:a16="http://schemas.microsoft.com/office/drawing/2014/main" id="{2FBE809B-70F3-45B3-8296-6CB7423C4113}"/>
            </a:ext>
            <a:ext uri="{147F2762-F138-4A5C-976F-8EAC2B608ADB}">
              <a16:predDERef xmlns:a16="http://schemas.microsoft.com/office/drawing/2014/main" pred="{37AF7ED1-42AF-4A96-8582-4D888364852E}"/>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61925" y="95250"/>
          <a:ext cx="1098550" cy="505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7002</xdr:colOff>
      <xdr:row>2</xdr:row>
      <xdr:rowOff>155759</xdr:rowOff>
    </xdr:from>
    <xdr:to>
      <xdr:col>11</xdr:col>
      <xdr:colOff>423244</xdr:colOff>
      <xdr:row>18</xdr:row>
      <xdr:rowOff>29078</xdr:rowOff>
    </xdr:to>
    <xdr:graphicFrame macro="">
      <xdr:nvGraphicFramePr>
        <xdr:cNvPr id="3" name="Chart 2">
          <a:extLst>
            <a:ext uri="{FF2B5EF4-FFF2-40B4-BE49-F238E27FC236}">
              <a16:creationId xmlns:a16="http://schemas.microsoft.com/office/drawing/2014/main" id="{4E179F9F-B26F-4797-A9A4-C80416FC21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139223</xdr:colOff>
      <xdr:row>19</xdr:row>
      <xdr:rowOff>56309</xdr:rowOff>
    </xdr:from>
    <xdr:to>
      <xdr:col>20</xdr:col>
      <xdr:colOff>557986</xdr:colOff>
      <xdr:row>34</xdr:row>
      <xdr:rowOff>86509</xdr:rowOff>
    </xdr:to>
    <xdr:graphicFrame macro="">
      <xdr:nvGraphicFramePr>
        <xdr:cNvPr id="5" name="Chart 4">
          <a:extLst>
            <a:ext uri="{FF2B5EF4-FFF2-40B4-BE49-F238E27FC236}">
              <a16:creationId xmlns:a16="http://schemas.microsoft.com/office/drawing/2014/main" id="{321E3C93-3AD8-4EA0-8F25-052EE1ED7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13447</xdr:colOff>
      <xdr:row>20</xdr:row>
      <xdr:rowOff>4199</xdr:rowOff>
    </xdr:from>
    <xdr:to>
      <xdr:col>11</xdr:col>
      <xdr:colOff>429689</xdr:colOff>
      <xdr:row>35</xdr:row>
      <xdr:rowOff>34680</xdr:rowOff>
    </xdr:to>
    <xdr:graphicFrame macro="">
      <xdr:nvGraphicFramePr>
        <xdr:cNvPr id="6" name="Chart 5">
          <a:extLst>
            <a:ext uri="{FF2B5EF4-FFF2-40B4-BE49-F238E27FC236}">
              <a16:creationId xmlns:a16="http://schemas.microsoft.com/office/drawing/2014/main" id="{05AB1A94-4D07-46BD-8ABB-A065CBE45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131659</xdr:colOff>
      <xdr:row>2</xdr:row>
      <xdr:rowOff>153518</xdr:rowOff>
    </xdr:from>
    <xdr:to>
      <xdr:col>20</xdr:col>
      <xdr:colOff>540898</xdr:colOff>
      <xdr:row>18</xdr:row>
      <xdr:rowOff>36360</xdr:rowOff>
    </xdr:to>
    <xdr:graphicFrame macro="">
      <xdr:nvGraphicFramePr>
        <xdr:cNvPr id="7" name="Chart 6">
          <a:extLst>
            <a:ext uri="{FF2B5EF4-FFF2-40B4-BE49-F238E27FC236}">
              <a16:creationId xmlns:a16="http://schemas.microsoft.com/office/drawing/2014/main" id="{E6119FB1-FD35-4C11-AACB-A37C354BB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605119</xdr:colOff>
      <xdr:row>12</xdr:row>
      <xdr:rowOff>68356</xdr:rowOff>
    </xdr:from>
    <xdr:to>
      <xdr:col>25</xdr:col>
      <xdr:colOff>649044</xdr:colOff>
      <xdr:row>27</xdr:row>
      <xdr:rowOff>113122</xdr:rowOff>
    </xdr:to>
    <xdr:graphicFrame macro="">
      <xdr:nvGraphicFramePr>
        <xdr:cNvPr id="8" name="Chart 7">
          <a:extLst>
            <a:ext uri="{FF2B5EF4-FFF2-40B4-BE49-F238E27FC236}">
              <a16:creationId xmlns:a16="http://schemas.microsoft.com/office/drawing/2014/main" id="{F700F64D-D991-4651-A340-8A98682C6D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7002</xdr:colOff>
      <xdr:row>2</xdr:row>
      <xdr:rowOff>155759</xdr:rowOff>
    </xdr:from>
    <xdr:to>
      <xdr:col>11</xdr:col>
      <xdr:colOff>423244</xdr:colOff>
      <xdr:row>18</xdr:row>
      <xdr:rowOff>29078</xdr:rowOff>
    </xdr:to>
    <xdr:graphicFrame macro="">
      <xdr:nvGraphicFramePr>
        <xdr:cNvPr id="2" name="Chart 1">
          <a:extLst>
            <a:ext uri="{FF2B5EF4-FFF2-40B4-BE49-F238E27FC236}">
              <a16:creationId xmlns:a16="http://schemas.microsoft.com/office/drawing/2014/main" id="{DEEA3877-7B1A-430B-BA4D-D87D90CBFF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139223</xdr:colOff>
      <xdr:row>19</xdr:row>
      <xdr:rowOff>56309</xdr:rowOff>
    </xdr:from>
    <xdr:to>
      <xdr:col>20</xdr:col>
      <xdr:colOff>557986</xdr:colOff>
      <xdr:row>34</xdr:row>
      <xdr:rowOff>86509</xdr:rowOff>
    </xdr:to>
    <xdr:graphicFrame macro="">
      <xdr:nvGraphicFramePr>
        <xdr:cNvPr id="3" name="Chart 2">
          <a:extLst>
            <a:ext uri="{FF2B5EF4-FFF2-40B4-BE49-F238E27FC236}">
              <a16:creationId xmlns:a16="http://schemas.microsoft.com/office/drawing/2014/main" id="{77D22420-7924-464A-8F08-408D98E0EB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13447</xdr:colOff>
      <xdr:row>20</xdr:row>
      <xdr:rowOff>4199</xdr:rowOff>
    </xdr:from>
    <xdr:to>
      <xdr:col>11</xdr:col>
      <xdr:colOff>429689</xdr:colOff>
      <xdr:row>35</xdr:row>
      <xdr:rowOff>34680</xdr:rowOff>
    </xdr:to>
    <xdr:graphicFrame macro="">
      <xdr:nvGraphicFramePr>
        <xdr:cNvPr id="4" name="Chart 3">
          <a:extLst>
            <a:ext uri="{FF2B5EF4-FFF2-40B4-BE49-F238E27FC236}">
              <a16:creationId xmlns:a16="http://schemas.microsoft.com/office/drawing/2014/main" id="{2C3F99E2-5C2F-4593-8057-534FE5282C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131659</xdr:colOff>
      <xdr:row>2</xdr:row>
      <xdr:rowOff>153518</xdr:rowOff>
    </xdr:from>
    <xdr:to>
      <xdr:col>20</xdr:col>
      <xdr:colOff>540898</xdr:colOff>
      <xdr:row>18</xdr:row>
      <xdr:rowOff>36360</xdr:rowOff>
    </xdr:to>
    <xdr:graphicFrame macro="">
      <xdr:nvGraphicFramePr>
        <xdr:cNvPr id="5" name="Chart 4">
          <a:extLst>
            <a:ext uri="{FF2B5EF4-FFF2-40B4-BE49-F238E27FC236}">
              <a16:creationId xmlns:a16="http://schemas.microsoft.com/office/drawing/2014/main" id="{CA847F81-06F0-48AC-9C5A-4C996832C0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605119</xdr:colOff>
      <xdr:row>12</xdr:row>
      <xdr:rowOff>68356</xdr:rowOff>
    </xdr:from>
    <xdr:to>
      <xdr:col>25</xdr:col>
      <xdr:colOff>649044</xdr:colOff>
      <xdr:row>27</xdr:row>
      <xdr:rowOff>113122</xdr:rowOff>
    </xdr:to>
    <xdr:graphicFrame macro="">
      <xdr:nvGraphicFramePr>
        <xdr:cNvPr id="6" name="Chart 5">
          <a:extLst>
            <a:ext uri="{FF2B5EF4-FFF2-40B4-BE49-F238E27FC236}">
              <a16:creationId xmlns:a16="http://schemas.microsoft.com/office/drawing/2014/main" id="{0A9B47D2-8898-450F-8990-6DBF12A1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7002</xdr:colOff>
      <xdr:row>2</xdr:row>
      <xdr:rowOff>155759</xdr:rowOff>
    </xdr:from>
    <xdr:to>
      <xdr:col>11</xdr:col>
      <xdr:colOff>423244</xdr:colOff>
      <xdr:row>18</xdr:row>
      <xdr:rowOff>29078</xdr:rowOff>
    </xdr:to>
    <xdr:graphicFrame macro="">
      <xdr:nvGraphicFramePr>
        <xdr:cNvPr id="2" name="Chart 1">
          <a:extLst>
            <a:ext uri="{FF2B5EF4-FFF2-40B4-BE49-F238E27FC236}">
              <a16:creationId xmlns:a16="http://schemas.microsoft.com/office/drawing/2014/main" id="{3B0E8B88-F187-43F3-8AF3-8485F2D843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139223</xdr:colOff>
      <xdr:row>19</xdr:row>
      <xdr:rowOff>56309</xdr:rowOff>
    </xdr:from>
    <xdr:to>
      <xdr:col>20</xdr:col>
      <xdr:colOff>557986</xdr:colOff>
      <xdr:row>34</xdr:row>
      <xdr:rowOff>86509</xdr:rowOff>
    </xdr:to>
    <xdr:graphicFrame macro="">
      <xdr:nvGraphicFramePr>
        <xdr:cNvPr id="3" name="Chart 2">
          <a:extLst>
            <a:ext uri="{FF2B5EF4-FFF2-40B4-BE49-F238E27FC236}">
              <a16:creationId xmlns:a16="http://schemas.microsoft.com/office/drawing/2014/main" id="{A1DC952A-052C-4B82-A8C3-9F4D8752B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13447</xdr:colOff>
      <xdr:row>20</xdr:row>
      <xdr:rowOff>4199</xdr:rowOff>
    </xdr:from>
    <xdr:to>
      <xdr:col>11</xdr:col>
      <xdr:colOff>429689</xdr:colOff>
      <xdr:row>35</xdr:row>
      <xdr:rowOff>34680</xdr:rowOff>
    </xdr:to>
    <xdr:graphicFrame macro="">
      <xdr:nvGraphicFramePr>
        <xdr:cNvPr id="4" name="Chart 3">
          <a:extLst>
            <a:ext uri="{FF2B5EF4-FFF2-40B4-BE49-F238E27FC236}">
              <a16:creationId xmlns:a16="http://schemas.microsoft.com/office/drawing/2014/main" id="{F47D425C-C469-49BF-B52D-5CAAF2F761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131659</xdr:colOff>
      <xdr:row>2</xdr:row>
      <xdr:rowOff>153518</xdr:rowOff>
    </xdr:from>
    <xdr:to>
      <xdr:col>20</xdr:col>
      <xdr:colOff>540898</xdr:colOff>
      <xdr:row>18</xdr:row>
      <xdr:rowOff>36360</xdr:rowOff>
    </xdr:to>
    <xdr:graphicFrame macro="">
      <xdr:nvGraphicFramePr>
        <xdr:cNvPr id="5" name="Chart 4">
          <a:extLst>
            <a:ext uri="{FF2B5EF4-FFF2-40B4-BE49-F238E27FC236}">
              <a16:creationId xmlns:a16="http://schemas.microsoft.com/office/drawing/2014/main" id="{F3C8B763-7FCC-4495-B2C9-029A44CF3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605119</xdr:colOff>
      <xdr:row>12</xdr:row>
      <xdr:rowOff>68356</xdr:rowOff>
    </xdr:from>
    <xdr:to>
      <xdr:col>25</xdr:col>
      <xdr:colOff>649044</xdr:colOff>
      <xdr:row>27</xdr:row>
      <xdr:rowOff>113122</xdr:rowOff>
    </xdr:to>
    <xdr:graphicFrame macro="">
      <xdr:nvGraphicFramePr>
        <xdr:cNvPr id="6" name="Chart 5">
          <a:extLst>
            <a:ext uri="{FF2B5EF4-FFF2-40B4-BE49-F238E27FC236}">
              <a16:creationId xmlns:a16="http://schemas.microsoft.com/office/drawing/2014/main" id="{C67F3358-08C7-4632-A562-F0AD4E8A0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13</xdr:col>
      <xdr:colOff>139223</xdr:colOff>
      <xdr:row>19</xdr:row>
      <xdr:rowOff>56309</xdr:rowOff>
    </xdr:from>
    <xdr:to>
      <xdr:col>20</xdr:col>
      <xdr:colOff>557986</xdr:colOff>
      <xdr:row>34</xdr:row>
      <xdr:rowOff>86509</xdr:rowOff>
    </xdr:to>
    <xdr:graphicFrame macro="">
      <xdr:nvGraphicFramePr>
        <xdr:cNvPr id="3" name="Chart 2">
          <a:extLst>
            <a:ext uri="{FF2B5EF4-FFF2-40B4-BE49-F238E27FC236}">
              <a16:creationId xmlns:a16="http://schemas.microsoft.com/office/drawing/2014/main" id="{BE0AC022-1A9E-4D22-864E-0980A91A28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332534</xdr:colOff>
      <xdr:row>10</xdr:row>
      <xdr:rowOff>66111</xdr:rowOff>
    </xdr:from>
    <xdr:to>
      <xdr:col>12</xdr:col>
      <xdr:colOff>58214</xdr:colOff>
      <xdr:row>25</xdr:row>
      <xdr:rowOff>96592</xdr:rowOff>
    </xdr:to>
    <xdr:graphicFrame macro="">
      <xdr:nvGraphicFramePr>
        <xdr:cNvPr id="4" name="Chart 3">
          <a:extLst>
            <a:ext uri="{FF2B5EF4-FFF2-40B4-BE49-F238E27FC236}">
              <a16:creationId xmlns:a16="http://schemas.microsoft.com/office/drawing/2014/main" id="{3F28422B-E8D6-4792-83AD-0B476DD5B4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131659</xdr:colOff>
      <xdr:row>2</xdr:row>
      <xdr:rowOff>153518</xdr:rowOff>
    </xdr:from>
    <xdr:to>
      <xdr:col>20</xdr:col>
      <xdr:colOff>540898</xdr:colOff>
      <xdr:row>18</xdr:row>
      <xdr:rowOff>36360</xdr:rowOff>
    </xdr:to>
    <xdr:graphicFrame macro="">
      <xdr:nvGraphicFramePr>
        <xdr:cNvPr id="5" name="Chart 4">
          <a:extLst>
            <a:ext uri="{FF2B5EF4-FFF2-40B4-BE49-F238E27FC236}">
              <a16:creationId xmlns:a16="http://schemas.microsoft.com/office/drawing/2014/main" id="{C7E398BE-B0D2-45CB-B826-346435C55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605119</xdr:colOff>
      <xdr:row>12</xdr:row>
      <xdr:rowOff>68356</xdr:rowOff>
    </xdr:from>
    <xdr:to>
      <xdr:col>25</xdr:col>
      <xdr:colOff>649044</xdr:colOff>
      <xdr:row>27</xdr:row>
      <xdr:rowOff>113122</xdr:rowOff>
    </xdr:to>
    <xdr:graphicFrame macro="">
      <xdr:nvGraphicFramePr>
        <xdr:cNvPr id="6" name="Chart 5">
          <a:extLst>
            <a:ext uri="{FF2B5EF4-FFF2-40B4-BE49-F238E27FC236}">
              <a16:creationId xmlns:a16="http://schemas.microsoft.com/office/drawing/2014/main" id="{53763E5A-C10F-43A0-82C0-6C5D3AD8D8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22EE2-97EF-4D50-9989-361D53BDB62C}">
  <sheetPr>
    <tabColor theme="9"/>
  </sheetPr>
  <dimension ref="A1:DP104"/>
  <sheetViews>
    <sheetView zoomScale="45" workbookViewId="0">
      <selection activeCell="G38" sqref="G38"/>
    </sheetView>
  </sheetViews>
  <sheetFormatPr defaultColWidth="9" defaultRowHeight="12" customHeight="1"/>
  <cols>
    <col min="1" max="1" width="5" style="67" bestFit="1" customWidth="1"/>
    <col min="2" max="2" width="11" style="67" customWidth="1"/>
    <col min="3" max="3" width="12.125" style="67" bestFit="1" customWidth="1"/>
    <col min="4" max="5" width="10.625" style="67" customWidth="1"/>
    <col min="6" max="118" width="9" style="67"/>
    <col min="119" max="120" width="14.125" style="67" customWidth="1"/>
    <col min="121" max="16384" width="9" style="67"/>
  </cols>
  <sheetData>
    <row r="1" spans="1:120" ht="35.25" customHeight="1">
      <c r="A1" s="97"/>
      <c r="B1" s="97"/>
      <c r="C1" s="97"/>
      <c r="D1" s="97"/>
      <c r="E1" s="97"/>
      <c r="F1" s="97"/>
      <c r="G1" s="97"/>
      <c r="H1" s="97"/>
      <c r="I1" s="97"/>
      <c r="J1" s="97"/>
      <c r="K1" s="97"/>
      <c r="L1" s="97"/>
      <c r="M1" s="98"/>
      <c r="N1" s="91" t="s">
        <v>0</v>
      </c>
      <c r="O1" s="92"/>
      <c r="P1" s="92"/>
      <c r="Q1" s="92"/>
      <c r="R1" s="93"/>
      <c r="S1" s="91" t="s">
        <v>0</v>
      </c>
      <c r="T1" s="92"/>
      <c r="U1" s="92"/>
      <c r="V1" s="92"/>
      <c r="W1" s="93"/>
      <c r="X1" s="91" t="s">
        <v>0</v>
      </c>
      <c r="Y1" s="92"/>
      <c r="Z1" s="92"/>
      <c r="AA1" s="92"/>
      <c r="AB1" s="93"/>
      <c r="AC1" s="91" t="s">
        <v>0</v>
      </c>
      <c r="AD1" s="92"/>
      <c r="AE1" s="92"/>
      <c r="AF1" s="92"/>
      <c r="AG1" s="93"/>
      <c r="AH1" s="91" t="s">
        <v>0</v>
      </c>
      <c r="AI1" s="92"/>
      <c r="AJ1" s="92"/>
      <c r="AK1" s="92"/>
      <c r="AL1" s="93"/>
      <c r="AM1" s="91" t="s">
        <v>1</v>
      </c>
      <c r="AN1" s="92"/>
      <c r="AO1" s="92"/>
      <c r="AP1" s="92"/>
      <c r="AQ1" s="93"/>
      <c r="AR1" s="91" t="s">
        <v>1</v>
      </c>
      <c r="AS1" s="92"/>
      <c r="AT1" s="92"/>
      <c r="AU1" s="92"/>
      <c r="AV1" s="93"/>
      <c r="AW1" s="91" t="s">
        <v>1</v>
      </c>
      <c r="AX1" s="92"/>
      <c r="AY1" s="92"/>
      <c r="AZ1" s="92"/>
      <c r="BA1" s="93"/>
      <c r="BB1" s="91" t="s">
        <v>1</v>
      </c>
      <c r="BC1" s="92"/>
      <c r="BD1" s="92"/>
      <c r="BE1" s="92"/>
      <c r="BF1" s="93"/>
      <c r="BG1" s="91" t="s">
        <v>1</v>
      </c>
      <c r="BH1" s="92"/>
      <c r="BI1" s="92"/>
      <c r="BJ1" s="92"/>
      <c r="BK1" s="93"/>
      <c r="BL1" s="91" t="s">
        <v>2</v>
      </c>
      <c r="BM1" s="92"/>
      <c r="BN1" s="92"/>
      <c r="BO1" s="92"/>
      <c r="BP1" s="93"/>
      <c r="BQ1" s="91" t="s">
        <v>2</v>
      </c>
      <c r="BR1" s="92"/>
      <c r="BS1" s="92"/>
      <c r="BT1" s="92"/>
      <c r="BU1" s="93"/>
      <c r="BV1" s="91" t="s">
        <v>2</v>
      </c>
      <c r="BW1" s="92"/>
      <c r="BX1" s="92"/>
      <c r="BY1" s="92"/>
      <c r="BZ1" s="93"/>
      <c r="CA1" s="91" t="s">
        <v>2</v>
      </c>
      <c r="CB1" s="92"/>
      <c r="CC1" s="92"/>
      <c r="CD1" s="92"/>
      <c r="CE1" s="93"/>
      <c r="CF1" s="91" t="s">
        <v>2</v>
      </c>
      <c r="CG1" s="92"/>
      <c r="CH1" s="92"/>
      <c r="CI1" s="92"/>
      <c r="CJ1" s="93"/>
      <c r="CK1" s="91" t="s">
        <v>3</v>
      </c>
      <c r="CL1" s="92"/>
      <c r="CM1" s="92"/>
      <c r="CN1" s="92"/>
      <c r="CO1" s="93"/>
      <c r="CP1" s="91" t="s">
        <v>3</v>
      </c>
      <c r="CQ1" s="92"/>
      <c r="CR1" s="92"/>
      <c r="CS1" s="92"/>
      <c r="CT1" s="93"/>
      <c r="CU1" s="91" t="s">
        <v>3</v>
      </c>
      <c r="CV1" s="92"/>
      <c r="CW1" s="92"/>
      <c r="CX1" s="92"/>
      <c r="CY1" s="93"/>
      <c r="CZ1" s="91" t="s">
        <v>3</v>
      </c>
      <c r="DA1" s="92"/>
      <c r="DB1" s="92"/>
      <c r="DC1" s="92"/>
      <c r="DD1" s="93"/>
      <c r="DE1" s="91" t="s">
        <v>4</v>
      </c>
      <c r="DF1" s="92"/>
      <c r="DG1" s="92"/>
      <c r="DH1" s="92"/>
      <c r="DI1" s="93"/>
      <c r="DJ1" s="91" t="s">
        <v>4</v>
      </c>
      <c r="DK1" s="92"/>
      <c r="DL1" s="92"/>
      <c r="DM1" s="92"/>
      <c r="DN1" s="92"/>
      <c r="DO1" s="101" t="s">
        <v>5</v>
      </c>
      <c r="DP1" s="101"/>
    </row>
    <row r="2" spans="1:120" ht="81" customHeight="1">
      <c r="A2" s="99"/>
      <c r="B2" s="99"/>
      <c r="C2" s="99"/>
      <c r="D2" s="99"/>
      <c r="E2" s="99"/>
      <c r="F2" s="99"/>
      <c r="G2" s="99"/>
      <c r="H2" s="99"/>
      <c r="I2" s="99"/>
      <c r="J2" s="99"/>
      <c r="K2" s="99"/>
      <c r="L2" s="99"/>
      <c r="M2" s="100"/>
      <c r="N2" s="91" t="s">
        <v>6</v>
      </c>
      <c r="O2" s="92"/>
      <c r="P2" s="92"/>
      <c r="Q2" s="92"/>
      <c r="R2" s="93"/>
      <c r="S2" s="91" t="s">
        <v>7</v>
      </c>
      <c r="T2" s="92"/>
      <c r="U2" s="92"/>
      <c r="V2" s="92"/>
      <c r="W2" s="93"/>
      <c r="X2" s="91" t="s">
        <v>8</v>
      </c>
      <c r="Y2" s="92"/>
      <c r="Z2" s="92"/>
      <c r="AA2" s="92"/>
      <c r="AB2" s="93"/>
      <c r="AC2" s="91" t="s">
        <v>9</v>
      </c>
      <c r="AD2" s="92"/>
      <c r="AE2" s="92"/>
      <c r="AF2" s="92"/>
      <c r="AG2" s="93"/>
      <c r="AH2" s="91" t="s">
        <v>10</v>
      </c>
      <c r="AI2" s="92"/>
      <c r="AJ2" s="92"/>
      <c r="AK2" s="92"/>
      <c r="AL2" s="93"/>
      <c r="AM2" s="91" t="s">
        <v>6</v>
      </c>
      <c r="AN2" s="92"/>
      <c r="AO2" s="92"/>
      <c r="AP2" s="92"/>
      <c r="AQ2" s="93"/>
      <c r="AR2" s="91" t="s">
        <v>7</v>
      </c>
      <c r="AS2" s="92"/>
      <c r="AT2" s="92"/>
      <c r="AU2" s="92"/>
      <c r="AV2" s="93"/>
      <c r="AW2" s="91" t="s">
        <v>8</v>
      </c>
      <c r="AX2" s="92"/>
      <c r="AY2" s="92"/>
      <c r="AZ2" s="92"/>
      <c r="BA2" s="93"/>
      <c r="BB2" s="91" t="s">
        <v>9</v>
      </c>
      <c r="BC2" s="92"/>
      <c r="BD2" s="92"/>
      <c r="BE2" s="92"/>
      <c r="BF2" s="93"/>
      <c r="BG2" s="91" t="s">
        <v>10</v>
      </c>
      <c r="BH2" s="92"/>
      <c r="BI2" s="92"/>
      <c r="BJ2" s="92"/>
      <c r="BK2" s="93"/>
      <c r="BL2" s="91" t="s">
        <v>6</v>
      </c>
      <c r="BM2" s="92"/>
      <c r="BN2" s="92"/>
      <c r="BO2" s="92"/>
      <c r="BP2" s="93"/>
      <c r="BQ2" s="91" t="s">
        <v>7</v>
      </c>
      <c r="BR2" s="92"/>
      <c r="BS2" s="92"/>
      <c r="BT2" s="92"/>
      <c r="BU2" s="93"/>
      <c r="BV2" s="91" t="s">
        <v>8</v>
      </c>
      <c r="BW2" s="92"/>
      <c r="BX2" s="92"/>
      <c r="BY2" s="92"/>
      <c r="BZ2" s="93"/>
      <c r="CA2" s="91" t="s">
        <v>9</v>
      </c>
      <c r="CB2" s="92"/>
      <c r="CC2" s="92"/>
      <c r="CD2" s="92"/>
      <c r="CE2" s="93"/>
      <c r="CF2" s="91" t="s">
        <v>10</v>
      </c>
      <c r="CG2" s="92"/>
      <c r="CH2" s="92"/>
      <c r="CI2" s="92"/>
      <c r="CJ2" s="93"/>
      <c r="CK2" s="91" t="s">
        <v>7</v>
      </c>
      <c r="CL2" s="92"/>
      <c r="CM2" s="92"/>
      <c r="CN2" s="92"/>
      <c r="CO2" s="93"/>
      <c r="CP2" s="91" t="s">
        <v>8</v>
      </c>
      <c r="CQ2" s="92"/>
      <c r="CR2" s="92"/>
      <c r="CS2" s="92"/>
      <c r="CT2" s="93"/>
      <c r="CU2" s="91" t="s">
        <v>9</v>
      </c>
      <c r="CV2" s="92"/>
      <c r="CW2" s="92"/>
      <c r="CX2" s="92"/>
      <c r="CY2" s="93"/>
      <c r="CZ2" s="91" t="s">
        <v>10</v>
      </c>
      <c r="DA2" s="92"/>
      <c r="DB2" s="92"/>
      <c r="DC2" s="92"/>
      <c r="DD2" s="93"/>
      <c r="DE2" s="91" t="s">
        <v>7</v>
      </c>
      <c r="DF2" s="92"/>
      <c r="DG2" s="92"/>
      <c r="DH2" s="92"/>
      <c r="DI2" s="93"/>
      <c r="DJ2" s="91" t="s">
        <v>11</v>
      </c>
      <c r="DK2" s="92"/>
      <c r="DL2" s="92"/>
      <c r="DM2" s="92"/>
      <c r="DN2" s="92"/>
      <c r="DO2" s="101" t="s">
        <v>8</v>
      </c>
      <c r="DP2" s="101"/>
    </row>
    <row r="3" spans="1:120" ht="54">
      <c r="A3" s="68" t="s">
        <v>12</v>
      </c>
      <c r="B3" s="68" t="s">
        <v>13</v>
      </c>
      <c r="C3" s="68" t="s">
        <v>14</v>
      </c>
      <c r="D3" s="68" t="s">
        <v>15</v>
      </c>
      <c r="E3" s="68" t="s">
        <v>16</v>
      </c>
      <c r="F3" s="68" t="s">
        <v>17</v>
      </c>
      <c r="G3" s="68" t="s">
        <v>18</v>
      </c>
      <c r="H3" s="68" t="s">
        <v>19</v>
      </c>
      <c r="I3" s="68" t="s">
        <v>20</v>
      </c>
      <c r="J3" s="68" t="s">
        <v>21</v>
      </c>
      <c r="K3" s="68" t="s">
        <v>22</v>
      </c>
      <c r="L3" s="68" t="s">
        <v>23</v>
      </c>
      <c r="M3" s="68" t="s">
        <v>24</v>
      </c>
      <c r="N3" s="68" t="s">
        <v>25</v>
      </c>
      <c r="O3" s="68" t="s">
        <v>26</v>
      </c>
      <c r="P3" s="68" t="s">
        <v>27</v>
      </c>
      <c r="Q3" s="68" t="s">
        <v>28</v>
      </c>
      <c r="R3" s="68" t="s">
        <v>29</v>
      </c>
      <c r="S3" s="68" t="s">
        <v>25</v>
      </c>
      <c r="T3" s="68" t="s">
        <v>26</v>
      </c>
      <c r="U3" s="68" t="s">
        <v>27</v>
      </c>
      <c r="V3" s="68" t="s">
        <v>28</v>
      </c>
      <c r="W3" s="68" t="s">
        <v>29</v>
      </c>
      <c r="X3" s="68" t="s">
        <v>25</v>
      </c>
      <c r="Y3" s="68" t="s">
        <v>26</v>
      </c>
      <c r="Z3" s="68" t="s">
        <v>27</v>
      </c>
      <c r="AA3" s="68" t="s">
        <v>28</v>
      </c>
      <c r="AB3" s="68" t="s">
        <v>29</v>
      </c>
      <c r="AC3" s="68" t="s">
        <v>25</v>
      </c>
      <c r="AD3" s="68" t="s">
        <v>26</v>
      </c>
      <c r="AE3" s="68" t="s">
        <v>27</v>
      </c>
      <c r="AF3" s="68" t="s">
        <v>28</v>
      </c>
      <c r="AG3" s="68" t="s">
        <v>29</v>
      </c>
      <c r="AH3" s="68" t="s">
        <v>25</v>
      </c>
      <c r="AI3" s="68" t="s">
        <v>26</v>
      </c>
      <c r="AJ3" s="68" t="s">
        <v>27</v>
      </c>
      <c r="AK3" s="68" t="s">
        <v>28</v>
      </c>
      <c r="AL3" s="68" t="s">
        <v>29</v>
      </c>
      <c r="AM3" s="68" t="s">
        <v>25</v>
      </c>
      <c r="AN3" s="68" t="s">
        <v>26</v>
      </c>
      <c r="AO3" s="68" t="s">
        <v>27</v>
      </c>
      <c r="AP3" s="68" t="s">
        <v>28</v>
      </c>
      <c r="AQ3" s="68" t="s">
        <v>29</v>
      </c>
      <c r="AR3" s="68" t="s">
        <v>25</v>
      </c>
      <c r="AS3" s="68" t="s">
        <v>26</v>
      </c>
      <c r="AT3" s="68" t="s">
        <v>27</v>
      </c>
      <c r="AU3" s="68" t="s">
        <v>28</v>
      </c>
      <c r="AV3" s="68" t="s">
        <v>29</v>
      </c>
      <c r="AW3" s="68" t="s">
        <v>25</v>
      </c>
      <c r="AX3" s="68" t="s">
        <v>26</v>
      </c>
      <c r="AY3" s="68" t="s">
        <v>27</v>
      </c>
      <c r="AZ3" s="68" t="s">
        <v>28</v>
      </c>
      <c r="BA3" s="68" t="s">
        <v>29</v>
      </c>
      <c r="BB3" s="68" t="s">
        <v>25</v>
      </c>
      <c r="BC3" s="68" t="s">
        <v>26</v>
      </c>
      <c r="BD3" s="68" t="s">
        <v>27</v>
      </c>
      <c r="BE3" s="68" t="s">
        <v>28</v>
      </c>
      <c r="BF3" s="68" t="s">
        <v>29</v>
      </c>
      <c r="BG3" s="68" t="s">
        <v>25</v>
      </c>
      <c r="BH3" s="68" t="s">
        <v>26</v>
      </c>
      <c r="BI3" s="68" t="s">
        <v>27</v>
      </c>
      <c r="BJ3" s="68" t="s">
        <v>28</v>
      </c>
      <c r="BK3" s="68" t="s">
        <v>29</v>
      </c>
      <c r="BL3" s="68" t="s">
        <v>25</v>
      </c>
      <c r="BM3" s="68" t="s">
        <v>26</v>
      </c>
      <c r="BN3" s="68" t="s">
        <v>27</v>
      </c>
      <c r="BO3" s="68" t="s">
        <v>28</v>
      </c>
      <c r="BP3" s="68" t="s">
        <v>29</v>
      </c>
      <c r="BQ3" s="68" t="s">
        <v>25</v>
      </c>
      <c r="BR3" s="68" t="s">
        <v>26</v>
      </c>
      <c r="BS3" s="68" t="s">
        <v>27</v>
      </c>
      <c r="BT3" s="68" t="s">
        <v>28</v>
      </c>
      <c r="BU3" s="68" t="s">
        <v>29</v>
      </c>
      <c r="BV3" s="68" t="s">
        <v>25</v>
      </c>
      <c r="BW3" s="68" t="s">
        <v>26</v>
      </c>
      <c r="BX3" s="68" t="s">
        <v>27</v>
      </c>
      <c r="BY3" s="68" t="s">
        <v>28</v>
      </c>
      <c r="BZ3" s="68" t="s">
        <v>29</v>
      </c>
      <c r="CA3" s="68" t="s">
        <v>25</v>
      </c>
      <c r="CB3" s="68" t="s">
        <v>26</v>
      </c>
      <c r="CC3" s="68" t="s">
        <v>27</v>
      </c>
      <c r="CD3" s="68" t="s">
        <v>28</v>
      </c>
      <c r="CE3" s="68" t="s">
        <v>29</v>
      </c>
      <c r="CF3" s="68" t="s">
        <v>25</v>
      </c>
      <c r="CG3" s="68" t="s">
        <v>26</v>
      </c>
      <c r="CH3" s="68" t="s">
        <v>27</v>
      </c>
      <c r="CI3" s="68" t="s">
        <v>28</v>
      </c>
      <c r="CJ3" s="68" t="s">
        <v>29</v>
      </c>
      <c r="CK3" s="68" t="s">
        <v>25</v>
      </c>
      <c r="CL3" s="68" t="s">
        <v>26</v>
      </c>
      <c r="CM3" s="68" t="s">
        <v>27</v>
      </c>
      <c r="CN3" s="68" t="s">
        <v>28</v>
      </c>
      <c r="CO3" s="68" t="s">
        <v>29</v>
      </c>
      <c r="CP3" s="68" t="s">
        <v>25</v>
      </c>
      <c r="CQ3" s="68" t="s">
        <v>26</v>
      </c>
      <c r="CR3" s="68" t="s">
        <v>27</v>
      </c>
      <c r="CS3" s="68" t="s">
        <v>28</v>
      </c>
      <c r="CT3" s="68" t="s">
        <v>29</v>
      </c>
      <c r="CU3" s="68" t="s">
        <v>25</v>
      </c>
      <c r="CV3" s="68" t="s">
        <v>26</v>
      </c>
      <c r="CW3" s="68" t="s">
        <v>27</v>
      </c>
      <c r="CX3" s="68" t="s">
        <v>28</v>
      </c>
      <c r="CY3" s="68" t="s">
        <v>29</v>
      </c>
      <c r="CZ3" s="68" t="s">
        <v>25</v>
      </c>
      <c r="DA3" s="68" t="s">
        <v>26</v>
      </c>
      <c r="DB3" s="68" t="s">
        <v>27</v>
      </c>
      <c r="DC3" s="68" t="s">
        <v>28</v>
      </c>
      <c r="DD3" s="68" t="s">
        <v>29</v>
      </c>
      <c r="DE3" s="68" t="s">
        <v>25</v>
      </c>
      <c r="DF3" s="68" t="s">
        <v>26</v>
      </c>
      <c r="DG3" s="68" t="s">
        <v>27</v>
      </c>
      <c r="DH3" s="68" t="s">
        <v>28</v>
      </c>
      <c r="DI3" s="68" t="s">
        <v>29</v>
      </c>
      <c r="DJ3" s="68" t="s">
        <v>25</v>
      </c>
      <c r="DK3" s="68" t="s">
        <v>26</v>
      </c>
      <c r="DL3" s="68" t="s">
        <v>27</v>
      </c>
      <c r="DM3" s="68" t="s">
        <v>28</v>
      </c>
      <c r="DN3" s="75" t="s">
        <v>29</v>
      </c>
      <c r="DO3" s="68" t="s">
        <v>30</v>
      </c>
      <c r="DP3" s="68" t="s">
        <v>31</v>
      </c>
    </row>
    <row r="4" spans="1:120" s="86" customFormat="1" ht="24.75" customHeight="1">
      <c r="A4" s="84">
        <f>SUM(A5:A1048576)</f>
        <v>0</v>
      </c>
      <c r="B4" s="94" t="s">
        <v>32</v>
      </c>
      <c r="C4" s="95"/>
      <c r="D4" s="95"/>
      <c r="E4" s="95"/>
      <c r="F4" s="95"/>
      <c r="G4" s="95"/>
      <c r="H4" s="95"/>
      <c r="I4" s="95"/>
      <c r="J4" s="95"/>
      <c r="K4" s="95"/>
      <c r="L4" s="95"/>
      <c r="M4" s="96"/>
      <c r="N4" s="84">
        <f t="shared" ref="N4:BY4" si="0">SUM(N5:N1048576)</f>
        <v>0</v>
      </c>
      <c r="O4" s="84">
        <f t="shared" si="0"/>
        <v>0</v>
      </c>
      <c r="P4" s="84">
        <f t="shared" si="0"/>
        <v>0</v>
      </c>
      <c r="Q4" s="84">
        <f t="shared" si="0"/>
        <v>0</v>
      </c>
      <c r="R4" s="84">
        <f t="shared" si="0"/>
        <v>0</v>
      </c>
      <c r="S4" s="84">
        <f t="shared" si="0"/>
        <v>0</v>
      </c>
      <c r="T4" s="84">
        <f t="shared" si="0"/>
        <v>0</v>
      </c>
      <c r="U4" s="84">
        <f t="shared" si="0"/>
        <v>0</v>
      </c>
      <c r="V4" s="84">
        <f t="shared" si="0"/>
        <v>0</v>
      </c>
      <c r="W4" s="84">
        <f t="shared" si="0"/>
        <v>0</v>
      </c>
      <c r="X4" s="84">
        <f t="shared" si="0"/>
        <v>0</v>
      </c>
      <c r="Y4" s="84">
        <f t="shared" si="0"/>
        <v>0</v>
      </c>
      <c r="Z4" s="84">
        <f t="shared" si="0"/>
        <v>0</v>
      </c>
      <c r="AA4" s="84">
        <f t="shared" si="0"/>
        <v>0</v>
      </c>
      <c r="AB4" s="84">
        <f t="shared" si="0"/>
        <v>0</v>
      </c>
      <c r="AC4" s="84">
        <f t="shared" si="0"/>
        <v>0</v>
      </c>
      <c r="AD4" s="84">
        <f t="shared" si="0"/>
        <v>0</v>
      </c>
      <c r="AE4" s="84">
        <f t="shared" si="0"/>
        <v>0</v>
      </c>
      <c r="AF4" s="84">
        <f t="shared" si="0"/>
        <v>0</v>
      </c>
      <c r="AG4" s="84">
        <f t="shared" si="0"/>
        <v>0</v>
      </c>
      <c r="AH4" s="84">
        <f t="shared" si="0"/>
        <v>0</v>
      </c>
      <c r="AI4" s="84">
        <f t="shared" si="0"/>
        <v>0</v>
      </c>
      <c r="AJ4" s="84">
        <f t="shared" si="0"/>
        <v>0</v>
      </c>
      <c r="AK4" s="84">
        <f t="shared" si="0"/>
        <v>0</v>
      </c>
      <c r="AL4" s="84">
        <f t="shared" si="0"/>
        <v>0</v>
      </c>
      <c r="AM4" s="84">
        <f t="shared" si="0"/>
        <v>0</v>
      </c>
      <c r="AN4" s="84">
        <f t="shared" si="0"/>
        <v>0</v>
      </c>
      <c r="AO4" s="84">
        <f t="shared" si="0"/>
        <v>0</v>
      </c>
      <c r="AP4" s="84">
        <f t="shared" si="0"/>
        <v>0</v>
      </c>
      <c r="AQ4" s="84">
        <f t="shared" si="0"/>
        <v>0</v>
      </c>
      <c r="AR4" s="84">
        <f t="shared" si="0"/>
        <v>0</v>
      </c>
      <c r="AS4" s="84">
        <f t="shared" si="0"/>
        <v>0</v>
      </c>
      <c r="AT4" s="84">
        <f t="shared" si="0"/>
        <v>0</v>
      </c>
      <c r="AU4" s="84">
        <f t="shared" si="0"/>
        <v>0</v>
      </c>
      <c r="AV4" s="84">
        <f t="shared" si="0"/>
        <v>0</v>
      </c>
      <c r="AW4" s="84">
        <f t="shared" si="0"/>
        <v>0</v>
      </c>
      <c r="AX4" s="84">
        <f t="shared" si="0"/>
        <v>0</v>
      </c>
      <c r="AY4" s="84">
        <f t="shared" si="0"/>
        <v>0</v>
      </c>
      <c r="AZ4" s="84">
        <f t="shared" si="0"/>
        <v>0</v>
      </c>
      <c r="BA4" s="84">
        <f t="shared" si="0"/>
        <v>0</v>
      </c>
      <c r="BB4" s="84">
        <f t="shared" si="0"/>
        <v>0</v>
      </c>
      <c r="BC4" s="84">
        <f t="shared" si="0"/>
        <v>0</v>
      </c>
      <c r="BD4" s="84">
        <f t="shared" si="0"/>
        <v>0</v>
      </c>
      <c r="BE4" s="84">
        <f t="shared" si="0"/>
        <v>0</v>
      </c>
      <c r="BF4" s="84">
        <f t="shared" si="0"/>
        <v>0</v>
      </c>
      <c r="BG4" s="84">
        <f t="shared" si="0"/>
        <v>0</v>
      </c>
      <c r="BH4" s="84">
        <f t="shared" si="0"/>
        <v>0</v>
      </c>
      <c r="BI4" s="84">
        <f t="shared" si="0"/>
        <v>0</v>
      </c>
      <c r="BJ4" s="84">
        <f t="shared" si="0"/>
        <v>0</v>
      </c>
      <c r="BK4" s="84">
        <f t="shared" si="0"/>
        <v>0</v>
      </c>
      <c r="BL4" s="84">
        <f t="shared" si="0"/>
        <v>0</v>
      </c>
      <c r="BM4" s="84">
        <f t="shared" si="0"/>
        <v>0</v>
      </c>
      <c r="BN4" s="84">
        <f t="shared" si="0"/>
        <v>0</v>
      </c>
      <c r="BO4" s="84">
        <f t="shared" si="0"/>
        <v>0</v>
      </c>
      <c r="BP4" s="84">
        <f t="shared" si="0"/>
        <v>0</v>
      </c>
      <c r="BQ4" s="84">
        <f t="shared" si="0"/>
        <v>0</v>
      </c>
      <c r="BR4" s="84">
        <f t="shared" si="0"/>
        <v>0</v>
      </c>
      <c r="BS4" s="84">
        <f t="shared" si="0"/>
        <v>0</v>
      </c>
      <c r="BT4" s="84">
        <f t="shared" si="0"/>
        <v>0</v>
      </c>
      <c r="BU4" s="84">
        <f t="shared" si="0"/>
        <v>0</v>
      </c>
      <c r="BV4" s="84">
        <f t="shared" si="0"/>
        <v>0</v>
      </c>
      <c r="BW4" s="84">
        <f t="shared" si="0"/>
        <v>0</v>
      </c>
      <c r="BX4" s="84">
        <f t="shared" si="0"/>
        <v>0</v>
      </c>
      <c r="BY4" s="84">
        <f t="shared" si="0"/>
        <v>0</v>
      </c>
      <c r="BZ4" s="84">
        <f t="shared" ref="BZ4:DN4" si="1">SUM(BZ5:BZ1048576)</f>
        <v>0</v>
      </c>
      <c r="CA4" s="84">
        <f t="shared" si="1"/>
        <v>0</v>
      </c>
      <c r="CB4" s="84">
        <f t="shared" si="1"/>
        <v>0</v>
      </c>
      <c r="CC4" s="84">
        <f t="shared" si="1"/>
        <v>0</v>
      </c>
      <c r="CD4" s="84">
        <f t="shared" si="1"/>
        <v>0</v>
      </c>
      <c r="CE4" s="84">
        <f t="shared" si="1"/>
        <v>0</v>
      </c>
      <c r="CF4" s="84">
        <f t="shared" si="1"/>
        <v>0</v>
      </c>
      <c r="CG4" s="84">
        <f t="shared" si="1"/>
        <v>0</v>
      </c>
      <c r="CH4" s="84">
        <f t="shared" si="1"/>
        <v>0</v>
      </c>
      <c r="CI4" s="84">
        <f t="shared" si="1"/>
        <v>0</v>
      </c>
      <c r="CJ4" s="84">
        <f t="shared" si="1"/>
        <v>0</v>
      </c>
      <c r="CK4" s="84">
        <f t="shared" si="1"/>
        <v>0</v>
      </c>
      <c r="CL4" s="84">
        <f t="shared" si="1"/>
        <v>0</v>
      </c>
      <c r="CM4" s="84">
        <f t="shared" si="1"/>
        <v>0</v>
      </c>
      <c r="CN4" s="84">
        <f t="shared" si="1"/>
        <v>0</v>
      </c>
      <c r="CO4" s="84">
        <f t="shared" si="1"/>
        <v>0</v>
      </c>
      <c r="CP4" s="84">
        <f t="shared" si="1"/>
        <v>0</v>
      </c>
      <c r="CQ4" s="84">
        <f t="shared" si="1"/>
        <v>0</v>
      </c>
      <c r="CR4" s="84">
        <f t="shared" si="1"/>
        <v>0</v>
      </c>
      <c r="CS4" s="84">
        <f t="shared" si="1"/>
        <v>0</v>
      </c>
      <c r="CT4" s="84">
        <f t="shared" si="1"/>
        <v>0</v>
      </c>
      <c r="CU4" s="84">
        <f t="shared" si="1"/>
        <v>0</v>
      </c>
      <c r="CV4" s="84">
        <f t="shared" si="1"/>
        <v>0</v>
      </c>
      <c r="CW4" s="84">
        <f t="shared" si="1"/>
        <v>0</v>
      </c>
      <c r="CX4" s="84">
        <f t="shared" si="1"/>
        <v>0</v>
      </c>
      <c r="CY4" s="84">
        <f t="shared" si="1"/>
        <v>0</v>
      </c>
      <c r="CZ4" s="84">
        <f t="shared" si="1"/>
        <v>0</v>
      </c>
      <c r="DA4" s="84">
        <f t="shared" si="1"/>
        <v>0</v>
      </c>
      <c r="DB4" s="84">
        <f t="shared" si="1"/>
        <v>0</v>
      </c>
      <c r="DC4" s="84">
        <f t="shared" si="1"/>
        <v>0</v>
      </c>
      <c r="DD4" s="84">
        <f t="shared" si="1"/>
        <v>0</v>
      </c>
      <c r="DE4" s="84">
        <f t="shared" si="1"/>
        <v>0</v>
      </c>
      <c r="DF4" s="84">
        <f t="shared" si="1"/>
        <v>0</v>
      </c>
      <c r="DG4" s="84">
        <f t="shared" si="1"/>
        <v>0</v>
      </c>
      <c r="DH4" s="84">
        <f t="shared" si="1"/>
        <v>0</v>
      </c>
      <c r="DI4" s="84">
        <f t="shared" si="1"/>
        <v>0</v>
      </c>
      <c r="DJ4" s="84">
        <f t="shared" si="1"/>
        <v>0</v>
      </c>
      <c r="DK4" s="84">
        <f t="shared" si="1"/>
        <v>0</v>
      </c>
      <c r="DL4" s="84">
        <f t="shared" si="1"/>
        <v>0</v>
      </c>
      <c r="DM4" s="84">
        <f t="shared" si="1"/>
        <v>0</v>
      </c>
      <c r="DN4" s="84">
        <f t="shared" si="1"/>
        <v>0</v>
      </c>
      <c r="DO4" s="85"/>
      <c r="DP4" s="85"/>
    </row>
    <row r="5" spans="1:120" s="90" customFormat="1" ht="13.5">
      <c r="A5" s="87"/>
      <c r="B5" s="87"/>
      <c r="C5" s="87"/>
      <c r="D5" s="87"/>
      <c r="E5" s="87"/>
      <c r="F5" s="87"/>
      <c r="G5" s="88"/>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9"/>
      <c r="DP5" s="89"/>
    </row>
    <row r="6" spans="1:120" s="90" customFormat="1" ht="15" customHeight="1">
      <c r="A6" s="87"/>
      <c r="B6" s="87"/>
      <c r="C6" s="87"/>
      <c r="D6" s="87"/>
      <c r="E6" s="87"/>
      <c r="F6" s="87"/>
      <c r="G6" s="88"/>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87"/>
      <c r="BM6" s="87"/>
      <c r="BN6" s="87"/>
      <c r="BO6" s="87"/>
      <c r="BP6" s="87"/>
      <c r="BQ6" s="87"/>
      <c r="BR6" s="87"/>
      <c r="BS6" s="87"/>
      <c r="BT6" s="87"/>
      <c r="BU6" s="87"/>
      <c r="BV6" s="87"/>
      <c r="BW6" s="87"/>
      <c r="BX6" s="87"/>
      <c r="BY6" s="87"/>
      <c r="BZ6" s="87"/>
      <c r="CA6" s="87"/>
      <c r="CB6" s="87"/>
      <c r="CC6" s="87"/>
      <c r="CD6" s="87"/>
      <c r="CE6" s="87"/>
      <c r="CF6" s="87"/>
      <c r="CG6" s="87"/>
      <c r="CH6" s="87"/>
      <c r="CI6" s="87"/>
      <c r="CJ6" s="87"/>
      <c r="CK6" s="87"/>
      <c r="CL6" s="87"/>
      <c r="CM6" s="87"/>
      <c r="CN6" s="87"/>
      <c r="CO6" s="87"/>
      <c r="CP6" s="87"/>
      <c r="CQ6" s="87"/>
      <c r="CR6" s="87"/>
      <c r="CS6" s="87"/>
      <c r="CT6" s="87"/>
      <c r="CU6" s="87"/>
      <c r="CV6" s="87"/>
      <c r="CW6" s="87"/>
      <c r="CX6" s="87"/>
      <c r="CY6" s="87"/>
      <c r="CZ6" s="87"/>
      <c r="DA6" s="87"/>
      <c r="DB6" s="87"/>
      <c r="DC6" s="87"/>
      <c r="DD6" s="87"/>
      <c r="DE6" s="87"/>
      <c r="DF6" s="87"/>
      <c r="DG6" s="87"/>
      <c r="DH6" s="87"/>
      <c r="DI6" s="87"/>
      <c r="DJ6" s="87"/>
      <c r="DK6" s="87"/>
      <c r="DL6" s="87"/>
      <c r="DM6" s="87"/>
      <c r="DN6" s="87"/>
      <c r="DO6" s="89"/>
      <c r="DP6" s="89"/>
    </row>
    <row r="7" spans="1:120" s="90" customFormat="1" ht="13.5"/>
    <row r="8" spans="1:120" s="90" customFormat="1" ht="13.5"/>
    <row r="9" spans="1:120" s="90" customFormat="1" ht="13.5"/>
    <row r="10" spans="1:120" s="90" customFormat="1" ht="13.5"/>
    <row r="11" spans="1:120" s="90" customFormat="1" ht="13.5"/>
    <row r="12" spans="1:120" s="90" customFormat="1" ht="13.5"/>
    <row r="13" spans="1:120" s="90" customFormat="1" ht="13.5"/>
    <row r="14" spans="1:120" s="90" customFormat="1" ht="13.5"/>
    <row r="15" spans="1:120" s="90" customFormat="1" ht="13.5"/>
    <row r="16" spans="1:120" s="90" customFormat="1" ht="13.5"/>
    <row r="17" s="90" customFormat="1" ht="13.5"/>
    <row r="18" s="90" customFormat="1" ht="13.5"/>
    <row r="19" s="90" customFormat="1" ht="13.5"/>
    <row r="20" s="90" customFormat="1" ht="13.5"/>
    <row r="21" s="90" customFormat="1" ht="13.5"/>
    <row r="22" s="90" customFormat="1" ht="13.5"/>
    <row r="23" s="90" customFormat="1" ht="13.5"/>
    <row r="24" s="90" customFormat="1" ht="13.5"/>
    <row r="25" s="90" customFormat="1" ht="13.5"/>
    <row r="26" s="90" customFormat="1" ht="13.5"/>
    <row r="27" s="90" customFormat="1" ht="13.5"/>
    <row r="28" s="90" customFormat="1" ht="13.5"/>
    <row r="29" s="90" customFormat="1" ht="13.5"/>
    <row r="30" s="90" customFormat="1" ht="13.5"/>
    <row r="31" s="90" customFormat="1" ht="13.5"/>
    <row r="32" s="90" customFormat="1" ht="13.5"/>
    <row r="33" s="90" customFormat="1" ht="13.5"/>
    <row r="34" s="90" customFormat="1" ht="13.5"/>
    <row r="35" s="90" customFormat="1" ht="13.5"/>
    <row r="36" s="90" customFormat="1" ht="13.5"/>
    <row r="37" s="90" customFormat="1" ht="13.5"/>
    <row r="38" s="90" customFormat="1" ht="13.5"/>
    <row r="39" s="90" customFormat="1" ht="13.5"/>
    <row r="40" s="90" customFormat="1" ht="13.5"/>
    <row r="41" s="90" customFormat="1" ht="13.5"/>
    <row r="42" s="90" customFormat="1" ht="13.5"/>
    <row r="43" s="90" customFormat="1" ht="13.5"/>
    <row r="44" s="90" customFormat="1" ht="13.5"/>
    <row r="45" s="90" customFormat="1" ht="13.5"/>
    <row r="46" s="90" customFormat="1" ht="13.5"/>
    <row r="47" s="90" customFormat="1" ht="13.5"/>
    <row r="48" s="90" customFormat="1" ht="13.5"/>
    <row r="49" s="90" customFormat="1" ht="13.5"/>
    <row r="50" s="90" customFormat="1" ht="13.5"/>
    <row r="51" s="90" customFormat="1" ht="13.5"/>
    <row r="52" s="90" customFormat="1" ht="13.5"/>
    <row r="53" s="90" customFormat="1" ht="13.5"/>
    <row r="54" s="90" customFormat="1" ht="13.5"/>
    <row r="55" s="90" customFormat="1" ht="13.5"/>
    <row r="56" s="90" customFormat="1" ht="13.5"/>
    <row r="57" s="90" customFormat="1" ht="13.5"/>
    <row r="58" s="90" customFormat="1" ht="13.5"/>
    <row r="59" s="90" customFormat="1" ht="13.5"/>
    <row r="60" s="90" customFormat="1" ht="13.5"/>
    <row r="61" s="90" customFormat="1" ht="13.5"/>
    <row r="62" s="90" customFormat="1" ht="13.5"/>
    <row r="63" s="90" customFormat="1" ht="13.5"/>
    <row r="64" s="90" customFormat="1" ht="13.5"/>
    <row r="65" s="90" customFormat="1" ht="13.5"/>
    <row r="66" s="90" customFormat="1" ht="13.5"/>
    <row r="67" s="90" customFormat="1" ht="13.5"/>
    <row r="68" s="90" customFormat="1" ht="13.5"/>
    <row r="69" s="90" customFormat="1" ht="13.5"/>
    <row r="70" s="90" customFormat="1" ht="13.5"/>
    <row r="71" s="90" customFormat="1" ht="13.5"/>
    <row r="72" s="90" customFormat="1" ht="13.5"/>
    <row r="73" s="90" customFormat="1" ht="13.5"/>
    <row r="74" s="90" customFormat="1" ht="13.5"/>
    <row r="75" s="90" customFormat="1" ht="13.5"/>
    <row r="76" s="90" customFormat="1" ht="13.5"/>
    <row r="77" s="90" customFormat="1" ht="13.5"/>
    <row r="78" s="90" customFormat="1" ht="13.5"/>
    <row r="79" s="90" customFormat="1" ht="13.5"/>
    <row r="80" s="90" customFormat="1" ht="13.5"/>
    <row r="81" s="90" customFormat="1" ht="13.5"/>
    <row r="82" s="90" customFormat="1" ht="13.5"/>
    <row r="83" s="90" customFormat="1" ht="13.5"/>
    <row r="84" s="90" customFormat="1" ht="13.5"/>
    <row r="85" s="90" customFormat="1" ht="13.5"/>
    <row r="86" s="90" customFormat="1" ht="13.5"/>
    <row r="87" s="90" customFormat="1" ht="13.5"/>
    <row r="88" s="90" customFormat="1" ht="13.5"/>
    <row r="89" s="90" customFormat="1" ht="13.5"/>
    <row r="90" s="90" customFormat="1" ht="13.5"/>
    <row r="91" s="90" customFormat="1" ht="13.5"/>
    <row r="92" s="90" customFormat="1" ht="13.5"/>
    <row r="93" s="90" customFormat="1" ht="13.5"/>
    <row r="94" s="90" customFormat="1" ht="13.5"/>
    <row r="95" s="90" customFormat="1" ht="13.5"/>
    <row r="96" s="90" customFormat="1" ht="13.5"/>
    <row r="97" s="90" customFormat="1" ht="13.5"/>
    <row r="98" s="90" customFormat="1" ht="13.5"/>
    <row r="99" s="90" customFormat="1" ht="13.5"/>
    <row r="100" s="90" customFormat="1" ht="12" customHeight="1"/>
    <row r="101" s="90" customFormat="1" ht="12" customHeight="1"/>
    <row r="102" s="90" customFormat="1" ht="12" customHeight="1"/>
    <row r="103" s="90" customFormat="1" ht="12" customHeight="1"/>
    <row r="104" s="90" customFormat="1" ht="12" customHeight="1"/>
  </sheetData>
  <sheetProtection algorithmName="SHA-512" hashValue="zZzvacd8PXWo+UpRt/7b9ixVYmAcqa+sX/v0kBfBLaL4CJy999jF9c4syLaCBSVRz+3D5+TqGnIGWuouOF++aA==" saltValue="xb6fbs8Py23c7baUx1yyJw==" spinCount="100000" sheet="1" objects="1" scenarios="1"/>
  <mergeCells count="46">
    <mergeCell ref="A1:M2"/>
    <mergeCell ref="DO1:DP1"/>
    <mergeCell ref="DO2:DP2"/>
    <mergeCell ref="N1:R1"/>
    <mergeCell ref="N2:R2"/>
    <mergeCell ref="S1:W1"/>
    <mergeCell ref="S2:W2"/>
    <mergeCell ref="X1:AB1"/>
    <mergeCell ref="X2:AB2"/>
    <mergeCell ref="AC1:AG1"/>
    <mergeCell ref="AC2:AG2"/>
    <mergeCell ref="AH1:AL1"/>
    <mergeCell ref="AH2:AL2"/>
    <mergeCell ref="AM1:AQ1"/>
    <mergeCell ref="AW1:BA1"/>
    <mergeCell ref="BB1:BF1"/>
    <mergeCell ref="BG1:BK1"/>
    <mergeCell ref="AM2:AQ2"/>
    <mergeCell ref="AR2:AV2"/>
    <mergeCell ref="AW2:BA2"/>
    <mergeCell ref="BB2:BF2"/>
    <mergeCell ref="BG2:BK2"/>
    <mergeCell ref="AR1:AV1"/>
    <mergeCell ref="CA1:CE1"/>
    <mergeCell ref="CF1:CJ1"/>
    <mergeCell ref="BL2:BP2"/>
    <mergeCell ref="BQ2:BU2"/>
    <mergeCell ref="BV2:BZ2"/>
    <mergeCell ref="CA2:CE2"/>
    <mergeCell ref="CF2:CJ2"/>
    <mergeCell ref="DE1:DI1"/>
    <mergeCell ref="DJ1:DN1"/>
    <mergeCell ref="DE2:DI2"/>
    <mergeCell ref="DJ2:DN2"/>
    <mergeCell ref="B4:M4"/>
    <mergeCell ref="CK1:CO1"/>
    <mergeCell ref="CP1:CT1"/>
    <mergeCell ref="CU1:CY1"/>
    <mergeCell ref="CZ1:DD1"/>
    <mergeCell ref="CK2:CO2"/>
    <mergeCell ref="CP2:CT2"/>
    <mergeCell ref="CU2:CY2"/>
    <mergeCell ref="CZ2:DD2"/>
    <mergeCell ref="BL1:BP1"/>
    <mergeCell ref="BQ1:BU1"/>
    <mergeCell ref="BV1:BZ1"/>
  </mergeCells>
  <pageMargins left="0.7" right="0.7" top="0.75" bottom="0.75" header="0.3" footer="0.3"/>
  <headerFooter>
    <oddFooter>&amp;R_x000D_&amp;1#&amp;"Aptos"&amp;10&amp;K000000 Official Use Only</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99DC5-BBB2-41A1-BD23-ECAFEE203006}">
  <dimension ref="A1:O39"/>
  <sheetViews>
    <sheetView showGridLines="0" zoomScaleNormal="100" workbookViewId="0">
      <selection activeCell="A4" sqref="A4"/>
    </sheetView>
  </sheetViews>
  <sheetFormatPr defaultColWidth="0" defaultRowHeight="12.75" customHeight="1" zeroHeight="1"/>
  <cols>
    <col min="1" max="15" width="9" style="59" customWidth="1"/>
    <col min="16" max="16384" width="9" style="59" hidden="1"/>
  </cols>
  <sheetData>
    <row r="1" spans="1:14" ht="12.6"/>
    <row r="2" spans="1:14" ht="19.5" customHeight="1">
      <c r="A2" s="128" t="str">
        <f>'Output - Key Indicators'!J46</f>
        <v>5. Sex ratio of training opportunities (staff development)</v>
      </c>
      <c r="B2" s="128"/>
      <c r="C2" s="128"/>
      <c r="D2" s="128"/>
      <c r="E2" s="128"/>
      <c r="F2" s="128"/>
      <c r="G2" s="128"/>
      <c r="H2" s="73"/>
      <c r="I2" s="73"/>
      <c r="N2"/>
    </row>
    <row r="3" spans="1:14" ht="12.75" customHeight="1">
      <c r="A3" s="128"/>
      <c r="B3" s="128"/>
      <c r="C3" s="128"/>
      <c r="D3" s="128"/>
      <c r="E3" s="128"/>
      <c r="F3" s="128"/>
      <c r="G3" s="128"/>
      <c r="N3"/>
    </row>
    <row r="4" spans="1:14" ht="12.75" customHeight="1">
      <c r="A4" s="72"/>
      <c r="B4" s="72"/>
      <c r="C4" s="72"/>
      <c r="D4" s="72"/>
      <c r="E4" s="72"/>
    </row>
    <row r="5" spans="1:14" ht="12.75" customHeight="1">
      <c r="A5" s="72"/>
      <c r="B5" s="72"/>
      <c r="C5" s="72"/>
      <c r="D5" s="72"/>
      <c r="E5" s="72"/>
    </row>
    <row r="6" spans="1:14" ht="12.75" customHeight="1"/>
    <row r="7" spans="1:14" ht="12.75" customHeight="1"/>
    <row r="8" spans="1:14" ht="12.75" customHeight="1">
      <c r="C8" s="71"/>
      <c r="D8" s="71"/>
      <c r="E8" s="71"/>
      <c r="F8" s="71"/>
      <c r="G8" s="71"/>
    </row>
    <row r="9" spans="1:14" ht="12.75" customHeight="1">
      <c r="B9" s="71"/>
      <c r="C9" s="71"/>
      <c r="D9" s="71"/>
      <c r="E9" s="71"/>
      <c r="F9" s="71"/>
      <c r="G9" s="71"/>
    </row>
    <row r="10" spans="1:14" ht="12.75" customHeight="1">
      <c r="B10" s="71"/>
      <c r="C10" s="71"/>
      <c r="D10" s="71"/>
      <c r="E10" s="71"/>
      <c r="F10" s="71"/>
      <c r="G10" s="71"/>
    </row>
    <row r="11" spans="1:14" ht="12.75" customHeight="1">
      <c r="B11" s="71"/>
      <c r="C11" s="71"/>
      <c r="D11" s="71"/>
      <c r="E11" s="71"/>
      <c r="F11" s="71"/>
      <c r="G11" s="71"/>
    </row>
    <row r="12" spans="1:14" ht="12.75" customHeight="1">
      <c r="B12" s="73"/>
      <c r="C12" s="73"/>
      <c r="D12" s="71"/>
      <c r="E12" s="71"/>
      <c r="F12" s="71"/>
      <c r="G12" s="71"/>
    </row>
    <row r="13" spans="1:14" ht="12.75" customHeight="1">
      <c r="A13" s="73"/>
      <c r="B13" s="73"/>
      <c r="C13" s="73"/>
      <c r="D13" s="71"/>
      <c r="E13" s="71"/>
      <c r="F13" s="71"/>
      <c r="G13" s="71"/>
    </row>
    <row r="14" spans="1:14" ht="12.75" customHeight="1">
      <c r="A14" s="73"/>
      <c r="B14" s="73"/>
      <c r="C14" s="73"/>
      <c r="D14" s="71"/>
      <c r="E14" s="71"/>
      <c r="F14" s="71"/>
      <c r="G14" s="71"/>
    </row>
    <row r="15" spans="1:14" ht="12.75" customHeight="1">
      <c r="A15" s="73"/>
      <c r="B15" s="73"/>
      <c r="C15" s="73"/>
      <c r="D15" s="71"/>
      <c r="E15" s="71"/>
      <c r="F15" s="71"/>
      <c r="G15" s="71"/>
    </row>
    <row r="16" spans="1:14" ht="12.75" customHeight="1">
      <c r="A16" s="73"/>
      <c r="B16" s="73"/>
      <c r="C16" s="73"/>
      <c r="D16" s="71"/>
      <c r="E16" s="71"/>
      <c r="F16" s="71"/>
      <c r="G16" s="71"/>
    </row>
    <row r="17" spans="1:7" ht="12.75" customHeight="1">
      <c r="A17" s="73"/>
      <c r="B17" s="73"/>
      <c r="C17" s="73"/>
      <c r="D17" s="71"/>
      <c r="E17" s="71"/>
      <c r="F17" s="71"/>
      <c r="G17" s="71"/>
    </row>
    <row r="18" spans="1:7" ht="12.75" customHeight="1">
      <c r="A18" s="73"/>
      <c r="B18" s="73"/>
      <c r="C18" s="73"/>
      <c r="D18" s="71"/>
      <c r="E18" s="71"/>
      <c r="F18" s="71"/>
      <c r="G18" s="71"/>
    </row>
    <row r="19" spans="1:7" ht="12.75" customHeight="1">
      <c r="A19" s="73"/>
      <c r="B19" s="73"/>
      <c r="C19" s="73"/>
      <c r="D19" s="71"/>
      <c r="E19" s="71"/>
      <c r="F19" s="71"/>
      <c r="G19" s="71"/>
    </row>
    <row r="20" spans="1:7" ht="12.75" customHeight="1">
      <c r="A20" s="73"/>
      <c r="B20" s="73"/>
      <c r="C20" s="73"/>
      <c r="D20" s="71"/>
      <c r="E20" s="71"/>
      <c r="F20" s="71"/>
      <c r="G20" s="71"/>
    </row>
    <row r="21" spans="1:7" ht="12.75" customHeight="1">
      <c r="A21" s="73"/>
      <c r="B21" s="73"/>
      <c r="C21" s="73"/>
    </row>
    <row r="22" spans="1:7" ht="12.75" customHeight="1">
      <c r="A22" s="73"/>
      <c r="B22" s="73"/>
      <c r="C22" s="73"/>
    </row>
    <row r="23" spans="1:7" ht="12.75" customHeight="1">
      <c r="A23" s="73"/>
      <c r="B23" s="73"/>
      <c r="C23" s="73"/>
    </row>
    <row r="24" spans="1:7" ht="12.75" customHeight="1">
      <c r="A24" s="73"/>
      <c r="B24" s="73"/>
      <c r="C24" s="73"/>
    </row>
    <row r="25" spans="1:7" ht="12.6"/>
    <row r="26" spans="1:7" ht="12.6"/>
    <row r="27" spans="1:7" ht="12.6"/>
    <row r="28" spans="1:7" ht="12.6"/>
    <row r="29" spans="1:7" ht="12.6"/>
    <row r="30" spans="1:7" ht="12.6"/>
    <row r="31" spans="1:7" ht="12.6"/>
    <row r="32" spans="1:7" ht="12.6"/>
    <row r="33" ht="12.6"/>
    <row r="34" ht="12.6"/>
    <row r="35" ht="12.6"/>
    <row r="36" ht="12.6"/>
    <row r="37" ht="12.6"/>
    <row r="38" ht="12.6"/>
    <row r="39" ht="12.6"/>
  </sheetData>
  <sheetProtection algorithmName="SHA-512" hashValue="rE+phK2cGM/+IVUgi5j5o/MW5lggefoSAqSZS7Gm0l5IHkMlrea+XZhKgsCezjHOppEbxub5w+CAz15bn1LYzQ==" saltValue="TZlP/glCpdRJKyNT8NKq4Q==" spinCount="100000" sheet="1" scenarios="1"/>
  <mergeCells count="1">
    <mergeCell ref="A2:G3"/>
  </mergeCells>
  <pageMargins left="0.7" right="0.7" top="0.75" bottom="0.75" header="0.3" footer="0.3"/>
  <pageSetup orientation="landscape" horizontalDpi="360" verticalDpi="360" r:id="rId1"/>
  <headerFooter>
    <oddHeader>&amp;L&amp;"Arial,Regular"&amp;8&amp;K05+000FeMa-Meter: Organization Diversity 2B (for regulators)&amp;R&amp;"Arial,Regular"&amp;8&amp;K05+000Graphs: Training opportunity and Gender Pay Equity</oddHeader>
    <oddFooter>&amp;L&amp;"Arial,Regular"&amp;8&amp;K05+000Developed by: Access to Insurance Initiative&amp;C&amp;"Arial,Regular"&amp;8&amp;K05+000
https://www.a2ii.org/en/home&amp;R&amp;"Arial,Regular"&amp;8&amp;K05+000&amp;P_x000D_&amp;1#&amp;"Aptos"&amp;10&amp;K000000 Official Use Only</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93139-D140-4E68-9A62-989153FBCEAF}">
  <dimension ref="A1:D31"/>
  <sheetViews>
    <sheetView workbookViewId="0">
      <selection activeCell="B29" sqref="B29:B31"/>
    </sheetView>
  </sheetViews>
  <sheetFormatPr defaultColWidth="11.125" defaultRowHeight="14.1"/>
  <cols>
    <col min="1" max="1" width="17.875" style="2" customWidth="1"/>
    <col min="2" max="2" width="39.125" style="2" customWidth="1"/>
    <col min="3" max="3" width="20" style="2" bestFit="1" customWidth="1"/>
    <col min="4" max="4" width="38.375" style="2" customWidth="1"/>
    <col min="5" max="16384" width="11.125" style="2"/>
  </cols>
  <sheetData>
    <row r="1" spans="1:4">
      <c r="A1" s="7" t="s">
        <v>88</v>
      </c>
      <c r="C1" s="66" t="s">
        <v>89</v>
      </c>
      <c r="D1" s="66" t="s">
        <v>37</v>
      </c>
    </row>
    <row r="2" spans="1:4">
      <c r="A2" s="2" t="s">
        <v>53</v>
      </c>
      <c r="C2" s="66"/>
      <c r="D2" s="66" t="s">
        <v>38</v>
      </c>
    </row>
    <row r="3" spans="1:4">
      <c r="A3" s="2" t="s">
        <v>54</v>
      </c>
      <c r="C3" s="66"/>
      <c r="D3" s="66" t="s">
        <v>39</v>
      </c>
    </row>
    <row r="4" spans="1:4">
      <c r="A4" s="2" t="s">
        <v>55</v>
      </c>
      <c r="C4" s="66"/>
      <c r="D4" s="66" t="s">
        <v>40</v>
      </c>
    </row>
    <row r="5" spans="1:4">
      <c r="A5" s="2" t="s">
        <v>56</v>
      </c>
      <c r="C5" s="66"/>
      <c r="D5" s="66" t="s">
        <v>41</v>
      </c>
    </row>
    <row r="6" spans="1:4">
      <c r="C6" s="66"/>
      <c r="D6" s="66" t="s">
        <v>42</v>
      </c>
    </row>
    <row r="7" spans="1:4">
      <c r="C7" s="66"/>
      <c r="D7" s="66" t="s">
        <v>27</v>
      </c>
    </row>
    <row r="8" spans="1:4">
      <c r="A8" s="129" t="s">
        <v>78</v>
      </c>
      <c r="B8" s="129"/>
      <c r="C8" s="66"/>
      <c r="D8" s="66"/>
    </row>
    <row r="9" spans="1:4">
      <c r="A9" s="3">
        <v>0</v>
      </c>
      <c r="B9" s="2" t="s">
        <v>90</v>
      </c>
      <c r="C9" s="66" t="s">
        <v>91</v>
      </c>
      <c r="D9" s="66" t="s">
        <v>44</v>
      </c>
    </row>
    <row r="10" spans="1:4">
      <c r="A10" s="3">
        <v>0.7</v>
      </c>
      <c r="B10" s="2" t="s">
        <v>92</v>
      </c>
      <c r="C10" s="66"/>
      <c r="D10" s="66" t="s">
        <v>45</v>
      </c>
    </row>
    <row r="11" spans="1:4">
      <c r="A11" s="3">
        <v>0.8</v>
      </c>
      <c r="B11" s="2" t="s">
        <v>93</v>
      </c>
      <c r="C11" s="66"/>
      <c r="D11" s="66" t="s">
        <v>46</v>
      </c>
    </row>
    <row r="12" spans="1:4">
      <c r="A12" s="3">
        <v>0.9</v>
      </c>
      <c r="B12" s="2" t="s">
        <v>94</v>
      </c>
    </row>
    <row r="14" spans="1:4" ht="27.95">
      <c r="C14" s="2" t="s">
        <v>95</v>
      </c>
      <c r="D14" s="2" t="s">
        <v>48</v>
      </c>
    </row>
    <row r="15" spans="1:4">
      <c r="A15" s="129" t="s">
        <v>96</v>
      </c>
      <c r="B15" s="129"/>
      <c r="D15" s="2" t="s">
        <v>49</v>
      </c>
    </row>
    <row r="16" spans="1:4">
      <c r="A16" s="2">
        <v>0</v>
      </c>
      <c r="B16" s="2" t="s">
        <v>97</v>
      </c>
      <c r="D16" s="2" t="s">
        <v>50</v>
      </c>
    </row>
    <row r="17" spans="1:4">
      <c r="A17" s="4">
        <v>15</v>
      </c>
      <c r="B17" s="2" t="s">
        <v>98</v>
      </c>
      <c r="D17" s="2" t="s">
        <v>51</v>
      </c>
    </row>
    <row r="18" spans="1:4">
      <c r="A18" s="4">
        <v>30</v>
      </c>
      <c r="B18" s="2" t="s">
        <v>99</v>
      </c>
    </row>
    <row r="19" spans="1:4">
      <c r="A19" s="5"/>
    </row>
    <row r="22" spans="1:4">
      <c r="A22" s="129" t="s">
        <v>100</v>
      </c>
      <c r="B22" s="129"/>
    </row>
    <row r="23" spans="1:4">
      <c r="A23" s="2">
        <v>0</v>
      </c>
      <c r="B23" s="2" t="s">
        <v>97</v>
      </c>
    </row>
    <row r="24" spans="1:4">
      <c r="A24" s="4">
        <v>5</v>
      </c>
      <c r="B24" s="2" t="s">
        <v>98</v>
      </c>
    </row>
    <row r="25" spans="1:4">
      <c r="A25" s="4">
        <v>10</v>
      </c>
      <c r="B25" s="2" t="s">
        <v>99</v>
      </c>
    </row>
    <row r="28" spans="1:4">
      <c r="A28" s="129" t="s">
        <v>101</v>
      </c>
      <c r="B28" s="129"/>
    </row>
    <row r="29" spans="1:4">
      <c r="A29" s="5">
        <v>0</v>
      </c>
      <c r="B29" s="2" t="s">
        <v>63</v>
      </c>
    </row>
    <row r="30" spans="1:4">
      <c r="A30" s="5">
        <v>0.05</v>
      </c>
      <c r="B30" s="2" t="s">
        <v>64</v>
      </c>
    </row>
    <row r="31" spans="1:4">
      <c r="A31" s="6">
        <v>0.1</v>
      </c>
      <c r="B31" s="2" t="s">
        <v>65</v>
      </c>
    </row>
  </sheetData>
  <sheetProtection algorithmName="SHA-512" hashValue="IIw5UQk9Gh78478KrJpnxgIYDb5Jt1Q8iyXpKCaBr89zLPo1VMVU9vUXvb7P6m27DOV27Ev6fizir/+kXUW9Ow==" saltValue="fXXUv1F9fx36Yx3BR5YFlQ==" spinCount="100000" sheet="1" objects="1" scenarios="1" selectLockedCells="1" selectUnlockedCells="1"/>
  <mergeCells count="4">
    <mergeCell ref="A8:B8"/>
    <mergeCell ref="A15:B15"/>
    <mergeCell ref="A22:B22"/>
    <mergeCell ref="A28:B28"/>
  </mergeCells>
  <pageMargins left="0.7" right="0.7" top="0.75" bottom="0.75" header="0.3" footer="0.3"/>
  <headerFooter>
    <oddFooter>&amp;R_x000D_&amp;1#&amp;"Aptos"&amp;10&amp;K000000 Official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A6F57-C348-4476-BA59-11541AAB1416}">
  <dimension ref="A1:M68"/>
  <sheetViews>
    <sheetView showGridLines="0" zoomScaleNormal="100" workbookViewId="0">
      <selection activeCell="A2" sqref="A2"/>
    </sheetView>
  </sheetViews>
  <sheetFormatPr defaultColWidth="0" defaultRowHeight="12.75" customHeight="1" zeroHeight="1"/>
  <cols>
    <col min="1" max="1" width="39.875" style="1" customWidth="1"/>
    <col min="2" max="2" width="6.5" style="1" customWidth="1"/>
    <col min="3" max="10" width="9" style="1" customWidth="1"/>
    <col min="11" max="13" width="5.5" style="1" customWidth="1"/>
    <col min="14" max="16384" width="5.5" style="1" hidden="1"/>
  </cols>
  <sheetData>
    <row r="1" spans="1:8" ht="12.6"/>
    <row r="2" spans="1:8" ht="46.5" customHeight="1"/>
    <row r="3" spans="1:8" ht="12.6" customHeight="1">
      <c r="A3" s="103" t="s">
        <v>33</v>
      </c>
      <c r="B3" s="103"/>
      <c r="C3" s="103"/>
      <c r="D3" s="103"/>
      <c r="E3" s="103"/>
      <c r="F3" s="103"/>
      <c r="G3" s="103"/>
      <c r="H3" s="103"/>
    </row>
    <row r="4" spans="1:8" ht="12.6" customHeight="1">
      <c r="A4" s="103"/>
      <c r="B4" s="103"/>
      <c r="C4" s="103"/>
      <c r="D4" s="103"/>
      <c r="E4" s="103"/>
      <c r="F4" s="103"/>
      <c r="G4" s="103"/>
      <c r="H4" s="103"/>
    </row>
    <row r="5" spans="1:8" ht="12.95">
      <c r="A5" s="102" t="s">
        <v>34</v>
      </c>
      <c r="B5" s="102"/>
      <c r="C5" s="102"/>
    </row>
    <row r="6" spans="1:8" ht="12.6"/>
    <row r="7" spans="1:8" ht="12.6"/>
    <row r="8" spans="1:8" ht="15.6">
      <c r="A8" s="76" t="s">
        <v>35</v>
      </c>
      <c r="B8" s="77">
        <f>'Input (Regulators)'!A4</f>
        <v>0</v>
      </c>
    </row>
    <row r="9" spans="1:8" ht="12.6">
      <c r="B9" s="78"/>
    </row>
    <row r="10" spans="1:8" ht="12.95">
      <c r="A10" s="79" t="s">
        <v>36</v>
      </c>
      <c r="B10" s="78"/>
    </row>
    <row r="11" spans="1:8" ht="12.6">
      <c r="A11" s="80" t="s">
        <v>37</v>
      </c>
      <c r="B11" s="78">
        <f>COUNTIF('Input (Regulators)'!$D$5:$D$100,'Insurers Profile'!A11)</f>
        <v>0</v>
      </c>
    </row>
    <row r="12" spans="1:8" ht="12.6">
      <c r="A12" s="80" t="s">
        <v>38</v>
      </c>
      <c r="B12" s="78">
        <f>COUNTIF('Input (Regulators)'!$D$5:$D$100,'Insurers Profile'!A12)</f>
        <v>0</v>
      </c>
    </row>
    <row r="13" spans="1:8" ht="12.6">
      <c r="A13" s="80" t="s">
        <v>39</v>
      </c>
      <c r="B13" s="78">
        <f>COUNTIF('Input (Regulators)'!$D$5:$D$100,'Insurers Profile'!A13)</f>
        <v>0</v>
      </c>
    </row>
    <row r="14" spans="1:8" ht="12.6">
      <c r="A14" s="80" t="s">
        <v>40</v>
      </c>
      <c r="B14" s="78">
        <f>COUNTIF('Input (Regulators)'!$D$5:$D$100,'Insurers Profile'!A14)</f>
        <v>0</v>
      </c>
    </row>
    <row r="15" spans="1:8" ht="12.6">
      <c r="A15" s="80" t="s">
        <v>41</v>
      </c>
      <c r="B15" s="78">
        <f>COUNTIF('Input (Regulators)'!$D$5:$D$100,'Insurers Profile'!A15)</f>
        <v>0</v>
      </c>
    </row>
    <row r="16" spans="1:8" ht="12.6">
      <c r="A16" s="80" t="s">
        <v>42</v>
      </c>
      <c r="B16" s="78">
        <f>COUNTIF('Input (Regulators)'!$D$5:$D$100,'Insurers Profile'!A16)</f>
        <v>0</v>
      </c>
    </row>
    <row r="17" spans="1:2" ht="12.6">
      <c r="A17" s="80" t="s">
        <v>27</v>
      </c>
      <c r="B17" s="78">
        <f>COUNTIF('Input (Regulators)'!$D$5:$D$100,'Insurers Profile'!A17)</f>
        <v>0</v>
      </c>
    </row>
    <row r="18" spans="1:2" ht="12.6">
      <c r="B18" s="78"/>
    </row>
    <row r="19" spans="1:2" ht="12.6">
      <c r="B19" s="78"/>
    </row>
    <row r="20" spans="1:2" ht="12.6"/>
    <row r="21" spans="1:2" ht="12.6"/>
    <row r="22" spans="1:2" ht="12.6"/>
    <row r="23" spans="1:2" ht="12.6"/>
    <row r="24" spans="1:2" ht="12.95">
      <c r="A24" s="79" t="s">
        <v>43</v>
      </c>
      <c r="B24" s="78"/>
    </row>
    <row r="25" spans="1:2" ht="12.6">
      <c r="A25" s="80" t="s">
        <v>44</v>
      </c>
      <c r="B25" s="78">
        <f>COUNTIF('Input (Regulators)'!$E$5:$E$100,'Insurers Profile'!A25)</f>
        <v>0</v>
      </c>
    </row>
    <row r="26" spans="1:2" ht="12.6">
      <c r="A26" s="80" t="s">
        <v>45</v>
      </c>
      <c r="B26" s="78">
        <f>COUNTIF('Input (Regulators)'!$E$5:$E$100,'Insurers Profile'!A26)</f>
        <v>0</v>
      </c>
    </row>
    <row r="27" spans="1:2" ht="12.6">
      <c r="A27" s="80" t="s">
        <v>46</v>
      </c>
      <c r="B27" s="78">
        <f>COUNTIF('Input (Regulators)'!$E$5:$E$100,'Insurers Profile'!A27)</f>
        <v>0</v>
      </c>
    </row>
    <row r="28" spans="1:2" ht="12.6"/>
    <row r="29" spans="1:2" ht="12.6"/>
    <row r="30" spans="1:2" ht="12.6"/>
    <row r="31" spans="1:2" ht="12.6"/>
    <row r="32" spans="1:2" ht="12.6"/>
    <row r="33" spans="1:2" ht="12.6"/>
    <row r="34" spans="1:2" ht="12.6"/>
    <row r="35" spans="1:2" ht="12.6"/>
    <row r="36" spans="1:2" ht="46.35" customHeight="1">
      <c r="A36" s="81" t="s">
        <v>47</v>
      </c>
    </row>
    <row r="37" spans="1:2" ht="14.1">
      <c r="A37" s="83" t="s">
        <v>48</v>
      </c>
      <c r="B37" s="78">
        <f>COUNTIF('Input (Regulators)'!$F$5:$F$100,'Insurers Profile'!A37)</f>
        <v>0</v>
      </c>
    </row>
    <row r="38" spans="1:2" ht="14.1">
      <c r="A38" s="83" t="s">
        <v>49</v>
      </c>
      <c r="B38" s="78">
        <f>COUNTIF('Input (Regulators)'!$F$5:$F$100,'Insurers Profile'!A38)</f>
        <v>0</v>
      </c>
    </row>
    <row r="39" spans="1:2" ht="14.1">
      <c r="A39" s="83" t="s">
        <v>50</v>
      </c>
      <c r="B39" s="78">
        <f>COUNTIF('Input (Regulators)'!$F$5:$F$100,'Insurers Profile'!A39)</f>
        <v>0</v>
      </c>
    </row>
    <row r="40" spans="1:2" ht="14.1">
      <c r="A40" s="83" t="s">
        <v>51</v>
      </c>
      <c r="B40" s="78">
        <f>COUNTIF('Input (Regulators)'!$F$5:$F$100,'Insurers Profile'!A40)</f>
        <v>0</v>
      </c>
    </row>
    <row r="41" spans="1:2" ht="12.6">
      <c r="A41" s="82"/>
      <c r="B41" s="78"/>
    </row>
    <row r="42" spans="1:2" ht="12.6"/>
    <row r="43" spans="1:2" ht="12.6"/>
    <row r="44" spans="1:2" ht="12.6"/>
    <row r="45" spans="1:2" ht="12.6"/>
    <row r="46" spans="1:2" ht="12.6"/>
    <row r="47" spans="1:2" ht="12.6"/>
    <row r="48" spans="1:2" ht="12.6"/>
    <row r="49" ht="12.6"/>
    <row r="50" ht="12.6"/>
    <row r="51" ht="12.6"/>
    <row r="52" ht="12.6"/>
    <row r="53" ht="12.6"/>
    <row r="54" ht="12.6"/>
    <row r="55" ht="12.6"/>
    <row r="56" ht="12.6"/>
    <row r="57" ht="24.75" customHeight="1"/>
    <row r="58" ht="12.6"/>
    <row r="59" ht="12.6"/>
    <row r="60" ht="12.6"/>
    <row r="61" ht="12.6"/>
    <row r="62" ht="12.75" customHeight="1"/>
    <row r="63" ht="12.75" customHeight="1"/>
    <row r="64" ht="12.75" customHeight="1"/>
    <row r="65" ht="12.75" customHeight="1"/>
    <row r="66" ht="12.75" customHeight="1"/>
    <row r="67" ht="12.75" customHeight="1"/>
    <row r="68" ht="12.75" customHeight="1"/>
  </sheetData>
  <sheetProtection sheet="1" objects="1" scenarios="1"/>
  <mergeCells count="2">
    <mergeCell ref="A5:C5"/>
    <mergeCell ref="A3:H4"/>
  </mergeCells>
  <pageMargins left="0.25" right="0.25" top="0.75" bottom="0.75" header="0.3" footer="0.3"/>
  <pageSetup orientation="landscape" horizontalDpi="360" verticalDpi="360" r:id="rId1"/>
  <headerFooter>
    <oddHeader>&amp;L&amp;"Arial,Regular"&amp;8&amp;K04+000FeMa-Meter: Organization Diversity 2B (for regulators)&amp;R&amp;"Arial,Regular"&amp;8&amp;K04+000Insurers' profiles</oddHeader>
    <oddFooter>&amp;L&amp;"Arial,Regular"&amp;8&amp;K04+000Developed by: Access to Insurance Initiative&amp;C&amp;"Arial,Regular"&amp;8&amp;K04+000
https://www.a2ii.org/en/home&amp;R&amp;"Arial,Regular"&amp;8&amp;K04+000&amp;P_x000D_&amp;1#&amp;"Aptos"&amp;10&amp;K000000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F4CF4-9608-4034-8CFA-B9ECF04FBD55}">
  <dimension ref="A1:M68"/>
  <sheetViews>
    <sheetView showGridLines="0" zoomScaleNormal="100" workbookViewId="0">
      <selection activeCell="A3" sqref="A3:D4"/>
    </sheetView>
  </sheetViews>
  <sheetFormatPr defaultColWidth="0" defaultRowHeight="12.75" customHeight="1" zeroHeight="1"/>
  <cols>
    <col min="1" max="1" width="39.875" style="1" customWidth="1"/>
    <col min="2" max="2" width="6.5" style="1" customWidth="1"/>
    <col min="3" max="10" width="9" style="1" customWidth="1"/>
    <col min="11" max="13" width="5.5" style="1" customWidth="1"/>
    <col min="14" max="16384" width="5.5" style="1" hidden="1"/>
  </cols>
  <sheetData>
    <row r="1" spans="1:4" ht="12.6"/>
    <row r="2" spans="1:4" ht="46.5" customHeight="1"/>
    <row r="3" spans="1:4" ht="12.6">
      <c r="A3" s="104" t="s">
        <v>33</v>
      </c>
      <c r="B3" s="104"/>
      <c r="C3" s="104"/>
      <c r="D3" s="104"/>
    </row>
    <row r="4" spans="1:4" ht="12.6">
      <c r="A4" s="104"/>
      <c r="B4" s="104"/>
      <c r="C4" s="104"/>
      <c r="D4" s="104"/>
    </row>
    <row r="5" spans="1:4" ht="12.95">
      <c r="A5" s="102" t="s">
        <v>34</v>
      </c>
      <c r="B5" s="102"/>
      <c r="C5" s="102"/>
    </row>
    <row r="6" spans="1:4" ht="12.6"/>
    <row r="7" spans="1:4" ht="12.6"/>
    <row r="8" spans="1:4" ht="15.6">
      <c r="A8" s="76" t="s">
        <v>35</v>
      </c>
      <c r="B8" s="77">
        <f>'Input (Regulators)'!A4</f>
        <v>0</v>
      </c>
    </row>
    <row r="9" spans="1:4" ht="12.6">
      <c r="B9" s="78"/>
    </row>
    <row r="10" spans="1:4" ht="26.1">
      <c r="A10" s="81" t="s">
        <v>52</v>
      </c>
      <c r="B10" s="78"/>
    </row>
    <row r="11" spans="1:4" ht="12.6">
      <c r="A11" s="80" t="s">
        <v>53</v>
      </c>
      <c r="B11" s="78">
        <f>COUNTIF('Input (Regulators)'!$H$5:$H$100,'Insurers Org DEI Profile'!A11)</f>
        <v>0</v>
      </c>
    </row>
    <row r="12" spans="1:4" ht="12.6">
      <c r="A12" s="80" t="s">
        <v>54</v>
      </c>
      <c r="B12" s="78">
        <f>COUNTIF('Input (Regulators)'!$H$5:$H$100,'Insurers Org DEI Profile'!A12)</f>
        <v>0</v>
      </c>
    </row>
    <row r="13" spans="1:4" ht="12.6">
      <c r="A13" s="80" t="s">
        <v>55</v>
      </c>
      <c r="B13" s="78">
        <f>COUNTIF('Input (Regulators)'!$H$5:$H$100,'Insurers Org DEI Profile'!A13)</f>
        <v>0</v>
      </c>
    </row>
    <row r="14" spans="1:4" ht="12.6">
      <c r="A14" s="80" t="s">
        <v>56</v>
      </c>
      <c r="B14" s="78">
        <f>COUNTIF('Input (Regulators)'!$H$5:$H$100,'Insurers Org DEI Profile'!A14)</f>
        <v>0</v>
      </c>
    </row>
    <row r="15" spans="1:4" ht="12.6">
      <c r="A15" s="80"/>
      <c r="B15" s="78"/>
    </row>
    <row r="16" spans="1:4" ht="12.6">
      <c r="A16" s="80"/>
      <c r="B16" s="78"/>
    </row>
    <row r="17" spans="1:2" ht="12.6">
      <c r="A17" s="80"/>
      <c r="B17" s="78"/>
    </row>
    <row r="18" spans="1:2" ht="12.6">
      <c r="B18" s="78"/>
    </row>
    <row r="19" spans="1:2" ht="12.6">
      <c r="B19" s="78"/>
    </row>
    <row r="20" spans="1:2" ht="12.6"/>
    <row r="21" spans="1:2" ht="12.6"/>
    <row r="22" spans="1:2" ht="12.6"/>
    <row r="23" spans="1:2" ht="12.6"/>
    <row r="24" spans="1:2" ht="26.1">
      <c r="A24" s="81" t="s">
        <v>57</v>
      </c>
      <c r="B24" s="78"/>
    </row>
    <row r="25" spans="1:2" ht="12.6">
      <c r="A25" s="80" t="s">
        <v>53</v>
      </c>
      <c r="B25" s="78">
        <f>COUNTIF('Input (Regulators)'!$I$5:$I$100,'Insurers Org DEI Profile'!A25)</f>
        <v>0</v>
      </c>
    </row>
    <row r="26" spans="1:2" ht="12.6">
      <c r="A26" s="80" t="s">
        <v>54</v>
      </c>
      <c r="B26" s="78">
        <f>COUNTIF('Input (Regulators)'!$I$5:$I$100,'Insurers Org DEI Profile'!A26)</f>
        <v>0</v>
      </c>
    </row>
    <row r="27" spans="1:2" ht="12.6">
      <c r="A27" s="80" t="s">
        <v>55</v>
      </c>
      <c r="B27" s="78">
        <f>COUNTIF('Input (Regulators)'!$I$5:$I$100,'Insurers Org DEI Profile'!A27)</f>
        <v>0</v>
      </c>
    </row>
    <row r="28" spans="1:2" ht="12.6">
      <c r="A28" s="80" t="s">
        <v>56</v>
      </c>
      <c r="B28" s="78">
        <f>COUNTIF('Input (Regulators)'!$I$5:$I$100,'Insurers Org DEI Profile'!A28)</f>
        <v>0</v>
      </c>
    </row>
    <row r="29" spans="1:2" ht="12.6"/>
    <row r="30" spans="1:2" ht="12.6"/>
    <row r="31" spans="1:2" ht="12.6"/>
    <row r="32" spans="1:2" ht="12.6"/>
    <row r="33" spans="1:2" ht="12.6"/>
    <row r="34" spans="1:2" ht="12.6"/>
    <row r="35" spans="1:2" ht="12.6"/>
    <row r="36" spans="1:2" ht="46.35" customHeight="1">
      <c r="A36" s="81" t="s">
        <v>58</v>
      </c>
    </row>
    <row r="37" spans="1:2" ht="12.6">
      <c r="A37" s="80" t="s">
        <v>53</v>
      </c>
      <c r="B37" s="78">
        <f>COUNTIF('Input (Regulators)'!$J$5:$J$100,'Insurers Org DEI Profile'!A37)</f>
        <v>0</v>
      </c>
    </row>
    <row r="38" spans="1:2" ht="12.6">
      <c r="A38" s="80" t="s">
        <v>54</v>
      </c>
      <c r="B38" s="78">
        <f>COUNTIF('Input (Regulators)'!$J$5:$J$100,'Insurers Org DEI Profile'!A38)</f>
        <v>0</v>
      </c>
    </row>
    <row r="39" spans="1:2" ht="12.6">
      <c r="A39" s="80" t="s">
        <v>55</v>
      </c>
      <c r="B39" s="78">
        <f>COUNTIF('Input (Regulators)'!$J$5:$J$100,'Insurers Org DEI Profile'!A39)</f>
        <v>0</v>
      </c>
    </row>
    <row r="40" spans="1:2" ht="12.6">
      <c r="A40" s="80" t="s">
        <v>56</v>
      </c>
      <c r="B40" s="78">
        <f>COUNTIF('Input (Regulators)'!$J$5:$J$100,'Insurers Org DEI Profile'!A40)</f>
        <v>0</v>
      </c>
    </row>
    <row r="41" spans="1:2" ht="12.6">
      <c r="A41" s="82"/>
      <c r="B41" s="78"/>
    </row>
    <row r="42" spans="1:2" ht="12.6"/>
    <row r="43" spans="1:2" ht="12.6"/>
    <row r="44" spans="1:2" ht="12.6"/>
    <row r="45" spans="1:2" ht="12.6"/>
    <row r="46" spans="1:2" ht="12.6"/>
    <row r="47" spans="1:2" ht="12.6"/>
    <row r="48" spans="1:2" ht="26.1">
      <c r="A48" s="81" t="s">
        <v>59</v>
      </c>
    </row>
    <row r="49" spans="1:2" ht="12.6">
      <c r="A49" s="80" t="s">
        <v>53</v>
      </c>
      <c r="B49" s="78">
        <f>COUNTIF('Input (Regulators)'!$K$5:$K$100,'Insurers Org DEI Profile'!A49)</f>
        <v>0</v>
      </c>
    </row>
    <row r="50" spans="1:2" ht="12.6">
      <c r="A50" s="80" t="s">
        <v>54</v>
      </c>
      <c r="B50" s="78">
        <f>COUNTIF('Input (Regulators)'!$K$5:$K$100,'Insurers Org DEI Profile'!A50)</f>
        <v>0</v>
      </c>
    </row>
    <row r="51" spans="1:2" ht="12.6">
      <c r="A51" s="80" t="s">
        <v>55</v>
      </c>
      <c r="B51" s="78">
        <f>COUNTIF('Input (Regulators)'!$K$5:$K$100,'Insurers Org DEI Profile'!A51)</f>
        <v>0</v>
      </c>
    </row>
    <row r="52" spans="1:2" ht="12.6">
      <c r="A52" s="80" t="s">
        <v>56</v>
      </c>
      <c r="B52" s="78">
        <f>COUNTIF('Input (Regulators)'!$K$5:$K$100,'Insurers Org DEI Profile'!A52)</f>
        <v>0</v>
      </c>
    </row>
    <row r="53" spans="1:2" ht="12.6">
      <c r="A53" s="82"/>
      <c r="B53" s="78"/>
    </row>
    <row r="54" spans="1:2" ht="12.6"/>
    <row r="55" spans="1:2" ht="12.6"/>
    <row r="56" spans="1:2" ht="12.6"/>
    <row r="57" spans="1:2" ht="24.75" customHeight="1"/>
    <row r="58" spans="1:2" ht="26.1">
      <c r="A58" s="81" t="s">
        <v>60</v>
      </c>
    </row>
    <row r="59" spans="1:2" ht="12.6">
      <c r="A59" s="80" t="s">
        <v>53</v>
      </c>
      <c r="B59" s="78">
        <f>COUNTIF('Input (Regulators)'!$L$5:$L$100,'Insurers Org DEI Profile'!A59)</f>
        <v>0</v>
      </c>
    </row>
    <row r="60" spans="1:2" ht="12.6">
      <c r="A60" s="80" t="s">
        <v>54</v>
      </c>
      <c r="B60" s="78">
        <f>COUNTIF('Input (Regulators)'!$L$5:$L$100,'Insurers Org DEI Profile'!A60)</f>
        <v>0</v>
      </c>
    </row>
    <row r="61" spans="1:2" ht="12.6">
      <c r="A61" s="80" t="s">
        <v>55</v>
      </c>
      <c r="B61" s="78">
        <f>COUNTIF('Input (Regulators)'!$L$5:$L$100,'Insurers Org DEI Profile'!A61)</f>
        <v>0</v>
      </c>
    </row>
    <row r="62" spans="1:2" ht="12.75" customHeight="1">
      <c r="A62" s="80" t="s">
        <v>56</v>
      </c>
      <c r="B62" s="78">
        <f>COUNTIF('Input (Regulators)'!$L$5:$L$100,'Insurers Org DEI Profile'!A62)</f>
        <v>0</v>
      </c>
    </row>
    <row r="63" spans="1:2" ht="12.75" customHeight="1"/>
    <row r="64" spans="1:2" ht="12.75" customHeight="1"/>
    <row r="65" ht="12.75" customHeight="1"/>
    <row r="66" ht="12.75" customHeight="1"/>
    <row r="67" ht="12.75" customHeight="1"/>
    <row r="68" ht="12.75" customHeight="1"/>
  </sheetData>
  <sheetProtection algorithmName="SHA-512" hashValue="NoGim5C/82fm00ZGSEjbfQXrS35LTJ7GoF6rHGUbsnp/UwfnrTLB7t22o2LBBziJFlOnMnmMPxbhyV3lFasgtg==" saltValue="Hs+4GNt8q1cxB5SEgppwqw==" spinCount="100000" sheet="1" scenarios="1"/>
  <mergeCells count="2">
    <mergeCell ref="A3:D4"/>
    <mergeCell ref="A5:C5"/>
  </mergeCells>
  <pageMargins left="0.25" right="0.25" top="0.75" bottom="0.75" header="0.3" footer="0.3"/>
  <pageSetup orientation="landscape" horizontalDpi="360" verticalDpi="360" r:id="rId1"/>
  <headerFooter>
    <oddHeader>&amp;L&amp;"Arial,Regular"&amp;8&amp;K04+000FeMa-Meter: Organization Diversity 2B (for regulators)&amp;R&amp;"Arial,Regular"&amp;8&amp;K04+000Insurers' Org DEI profiles</oddHeader>
    <oddFooter>&amp;L&amp;"Arial,Regular"&amp;8&amp;K04+000Developed by: Access to Insurance Initiative&amp;C&amp;"Arial,Regular"&amp;8&amp;K04+000
https://www.a2ii.org/en/home&amp;R&amp;"Arial,Regular"&amp;8&amp;K04+000&amp;P_x000D_&amp;1#&amp;"Aptos"&amp;10&amp;K000000 Official Use Only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435C9-00B1-435B-8F64-BFE267FFAC49}">
  <dimension ref="A1:M40"/>
  <sheetViews>
    <sheetView showGridLines="0" zoomScaleNormal="100" workbookViewId="0">
      <selection activeCell="A2" sqref="A2"/>
    </sheetView>
  </sheetViews>
  <sheetFormatPr defaultColWidth="0" defaultRowHeight="12.75" customHeight="1" zeroHeight="1"/>
  <cols>
    <col min="1" max="1" width="39.875" style="1" customWidth="1"/>
    <col min="2" max="2" width="6.5" style="1" customWidth="1"/>
    <col min="3" max="10" width="9" style="1" customWidth="1"/>
    <col min="11" max="13" width="5.5" style="1" customWidth="1"/>
    <col min="14" max="16384" width="5.5" style="1" hidden="1"/>
  </cols>
  <sheetData>
    <row r="1" spans="1:4" ht="12.6"/>
    <row r="2" spans="1:4" ht="46.5" customHeight="1"/>
    <row r="3" spans="1:4" ht="12.6">
      <c r="A3" s="104" t="s">
        <v>33</v>
      </c>
      <c r="B3" s="104"/>
      <c r="C3" s="104"/>
      <c r="D3" s="104"/>
    </row>
    <row r="4" spans="1:4" ht="12.6">
      <c r="A4" s="104"/>
      <c r="B4" s="104"/>
      <c r="C4" s="104"/>
      <c r="D4" s="104"/>
    </row>
    <row r="5" spans="1:4" ht="12.95">
      <c r="A5" s="102" t="s">
        <v>34</v>
      </c>
      <c r="B5" s="102"/>
      <c r="C5" s="102"/>
    </row>
    <row r="6" spans="1:4" ht="12.6"/>
    <row r="7" spans="1:4" ht="12.6"/>
    <row r="8" spans="1:4" ht="15.6">
      <c r="A8" s="76" t="s">
        <v>35</v>
      </c>
      <c r="B8" s="77">
        <f>'Input (Regulators)'!A4</f>
        <v>0</v>
      </c>
    </row>
    <row r="9" spans="1:4" ht="12.6">
      <c r="B9" s="78"/>
    </row>
    <row r="10" spans="1:4" ht="26.1">
      <c r="A10" s="81" t="s">
        <v>61</v>
      </c>
      <c r="B10" s="78"/>
    </row>
    <row r="11" spans="1:4" ht="12.6">
      <c r="A11" s="80" t="s">
        <v>53</v>
      </c>
      <c r="B11" s="78">
        <f>COUNTIF('Input (Regulators)'!$M$5:$M$100,'Gender Pay Gap'!A11)</f>
        <v>0</v>
      </c>
    </row>
    <row r="12" spans="1:4" ht="12.6">
      <c r="A12" s="80" t="s">
        <v>54</v>
      </c>
      <c r="B12" s="78">
        <f>COUNTIF('Input (Regulators)'!$M$5:$M$100,'Gender Pay Gap'!A12)</f>
        <v>0</v>
      </c>
    </row>
    <row r="13" spans="1:4" ht="12.6">
      <c r="A13" s="80" t="s">
        <v>55</v>
      </c>
      <c r="B13" s="78">
        <f>COUNTIF('Input (Regulators)'!$M$5:$M$100,'Gender Pay Gap'!A13)</f>
        <v>0</v>
      </c>
    </row>
    <row r="14" spans="1:4" ht="12.6">
      <c r="A14" s="80" t="s">
        <v>56</v>
      </c>
      <c r="B14" s="78">
        <f>COUNTIF('Input (Regulators)'!$M$5:$M$100,'Gender Pay Gap'!A14)</f>
        <v>0</v>
      </c>
    </row>
    <row r="15" spans="1:4" ht="12.6">
      <c r="A15" s="80"/>
      <c r="B15" s="78"/>
    </row>
    <row r="16" spans="1:4" ht="12.6">
      <c r="A16" s="80"/>
      <c r="B16" s="78"/>
    </row>
    <row r="17" spans="1:2" ht="12.6">
      <c r="A17" s="80"/>
      <c r="B17" s="78"/>
    </row>
    <row r="18" spans="1:2" ht="12.6">
      <c r="B18" s="78"/>
    </row>
    <row r="19" spans="1:2" ht="12.6">
      <c r="B19" s="78"/>
    </row>
    <row r="20" spans="1:2" ht="12.6"/>
    <row r="21" spans="1:2" ht="12.6"/>
    <row r="22" spans="1:2" ht="12.6"/>
    <row r="23" spans="1:2" ht="12.6"/>
    <row r="24" spans="1:2" ht="39">
      <c r="A24" s="81" t="s">
        <v>62</v>
      </c>
      <c r="B24" s="78"/>
    </row>
    <row r="25" spans="1:2" ht="12.6">
      <c r="A25" s="80" t="s">
        <v>63</v>
      </c>
      <c r="B25" s="78">
        <f>COUNTIF('Input (Regulators)'!$DP$5:$DP$100,'Gender Pay Gap'!A25)</f>
        <v>0</v>
      </c>
    </row>
    <row r="26" spans="1:2" ht="12.6">
      <c r="A26" s="80" t="s">
        <v>64</v>
      </c>
      <c r="B26" s="78">
        <f>COUNTIF('Input (Regulators)'!$DP$5:$DP$100,'Gender Pay Gap'!A26)</f>
        <v>0</v>
      </c>
    </row>
    <row r="27" spans="1:2" ht="12.6">
      <c r="A27" s="80" t="s">
        <v>65</v>
      </c>
      <c r="B27" s="78">
        <f>COUNTIF('Input (Regulators)'!$DP$5:$DP$100,'Gender Pay Gap'!A27)</f>
        <v>0</v>
      </c>
    </row>
    <row r="28" spans="1:2" ht="12.6">
      <c r="A28" s="80"/>
      <c r="B28" s="78"/>
    </row>
    <row r="29" spans="1:2" ht="12.6"/>
    <row r="30" spans="1:2" ht="12.6"/>
    <row r="31" spans="1:2" ht="12.6"/>
    <row r="32" spans="1:2" ht="12.6"/>
    <row r="33" spans="1:2" ht="12.6"/>
    <row r="34" spans="1:2" ht="12.6"/>
    <row r="35" spans="1:2" ht="12.6" hidden="1"/>
    <row r="36" spans="1:2" ht="12.95" hidden="1">
      <c r="A36" s="81"/>
    </row>
    <row r="37" spans="1:2" ht="12.6" hidden="1">
      <c r="A37" s="80"/>
      <c r="B37" s="78"/>
    </row>
    <row r="38" spans="1:2" ht="12.6" hidden="1">
      <c r="A38" s="80"/>
      <c r="B38" s="78"/>
    </row>
    <row r="39" spans="1:2" ht="12.6" hidden="1">
      <c r="A39" s="80"/>
      <c r="B39" s="78"/>
    </row>
    <row r="40" spans="1:2" ht="12.75" hidden="1" customHeight="1">
      <c r="A40" s="80"/>
      <c r="B40" s="78"/>
    </row>
  </sheetData>
  <sheetProtection algorithmName="SHA-512" hashValue="VmDEL064bFkdfkViKD5nzIA6npPhUu6/ljRIANgkIfnK/CgxI7rxnGAsuGS75OGHqy+OFDAcSA/OVTnvtUdFaw==" saltValue="7IebFWETchiWjM8WJsnG7A==" spinCount="100000" sheet="1" scenarios="1"/>
  <mergeCells count="2">
    <mergeCell ref="A3:D4"/>
    <mergeCell ref="A5:C5"/>
  </mergeCells>
  <pageMargins left="0.25" right="0.25" top="0.75" bottom="0.75" header="0.3" footer="0.3"/>
  <pageSetup orientation="landscape" horizontalDpi="360" verticalDpi="360" r:id="rId1"/>
  <headerFooter>
    <oddHeader>&amp;L&amp;"Arial,Regular"&amp;8&amp;K04+000FeMa-Meter: Organization Diversity 2B (for regulators)&amp;R&amp;"Arial,Regular"&amp;8&amp;K04+000Gender Pay Gap</oddHeader>
    <oddFooter>&amp;L&amp;"Arial,Regular"&amp;8&amp;K04+000Developed by: Access to Insurance Initiative&amp;C&amp;"Arial,Regular"&amp;8&amp;K04+000
https://www.a2ii.org/en/home&amp;R&amp;"Arial,Regular"&amp;8&amp;K04+000&amp;P_x000D_&amp;1#&amp;"Aptos"&amp;10&amp;K000000 Official Use Only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CA1A4-A4F1-4813-9B84-6D3DB4D182C4}">
  <dimension ref="A1:S52"/>
  <sheetViews>
    <sheetView showGridLines="0" zoomScaleNormal="100" workbookViewId="0">
      <selection activeCell="D10" sqref="D10"/>
    </sheetView>
  </sheetViews>
  <sheetFormatPr defaultColWidth="9" defaultRowHeight="12.6"/>
  <cols>
    <col min="1" max="1" width="14.5" style="8" customWidth="1"/>
    <col min="2" max="2" width="20.375" style="8" customWidth="1"/>
    <col min="3" max="3" width="20.375" style="13" customWidth="1"/>
    <col min="4" max="8" width="10.625" style="8" customWidth="1"/>
    <col min="9" max="9" width="3.375" style="8" customWidth="1"/>
    <col min="10" max="10" width="37.375" style="8" customWidth="1"/>
    <col min="11" max="11" width="6.125" style="8" customWidth="1"/>
    <col min="12" max="12" width="14.875" style="11" customWidth="1"/>
    <col min="13" max="17" width="6.875" style="8" customWidth="1"/>
    <col min="18" max="18" width="18.625" style="11" customWidth="1"/>
    <col min="19" max="19" width="6.5" style="47" hidden="1" customWidth="1"/>
    <col min="20" max="20" width="3" style="8" customWidth="1"/>
    <col min="21" max="16384" width="9" style="8"/>
  </cols>
  <sheetData>
    <row r="1" spans="1:19" ht="25.35" customHeight="1">
      <c r="C1" s="9"/>
      <c r="D1" s="9"/>
      <c r="E1" s="10"/>
      <c r="F1" s="10"/>
      <c r="G1" s="10"/>
      <c r="S1" s="74"/>
    </row>
    <row r="2" spans="1:19" ht="23.1" customHeight="1">
      <c r="A2" s="105" t="s">
        <v>33</v>
      </c>
      <c r="B2" s="105"/>
      <c r="C2" s="105"/>
      <c r="D2" s="105"/>
      <c r="E2" s="105"/>
      <c r="F2" s="105"/>
      <c r="G2" s="105"/>
      <c r="H2" s="105"/>
      <c r="S2" s="74"/>
    </row>
    <row r="3" spans="1:19" ht="25.5" customHeight="1">
      <c r="A3" s="105"/>
      <c r="B3" s="105"/>
      <c r="C3" s="105"/>
      <c r="D3" s="105"/>
      <c r="E3" s="105"/>
      <c r="F3" s="105"/>
      <c r="G3" s="105"/>
      <c r="H3" s="105"/>
      <c r="S3" s="74"/>
    </row>
    <row r="4" spans="1:19" ht="29.45" customHeight="1" thickBot="1">
      <c r="A4" s="107" t="s">
        <v>66</v>
      </c>
      <c r="B4" s="107"/>
      <c r="C4" s="107"/>
      <c r="D4" s="107"/>
      <c r="E4" s="107"/>
      <c r="F4" s="107"/>
      <c r="G4" s="107"/>
      <c r="H4" s="107"/>
      <c r="J4" s="108" t="s">
        <v>67</v>
      </c>
      <c r="K4" s="109"/>
      <c r="L4" s="109"/>
      <c r="M4" s="109"/>
      <c r="N4" s="109"/>
      <c r="O4" s="109"/>
      <c r="P4" s="109"/>
      <c r="Q4" s="109"/>
      <c r="R4" s="110"/>
      <c r="S4" s="74"/>
    </row>
    <row r="5" spans="1:19" ht="36" customHeight="1">
      <c r="A5" s="111" t="s">
        <v>68</v>
      </c>
      <c r="B5" s="111"/>
      <c r="C5" s="111"/>
      <c r="D5" s="111"/>
      <c r="E5" s="111"/>
      <c r="F5" s="111"/>
      <c r="G5" s="111"/>
      <c r="H5" s="111"/>
      <c r="J5" s="113" t="s">
        <v>69</v>
      </c>
      <c r="K5" s="113"/>
      <c r="L5" s="113"/>
      <c r="M5" s="113"/>
      <c r="N5" s="113"/>
      <c r="O5" s="113"/>
      <c r="P5" s="113"/>
      <c r="Q5" s="113"/>
      <c r="R5" s="113"/>
      <c r="S5" s="74"/>
    </row>
    <row r="6" spans="1:19" ht="36" customHeight="1">
      <c r="A6" s="112"/>
      <c r="B6" s="112"/>
      <c r="C6" s="112"/>
      <c r="D6" s="112"/>
      <c r="E6" s="112"/>
      <c r="F6" s="112"/>
      <c r="G6" s="112"/>
      <c r="H6" s="112"/>
      <c r="J6" s="106" t="s">
        <v>70</v>
      </c>
      <c r="K6" s="106"/>
      <c r="L6" s="106"/>
      <c r="M6" s="106"/>
      <c r="N6" s="106"/>
      <c r="O6" s="106"/>
      <c r="P6" s="106"/>
      <c r="Q6" s="106"/>
      <c r="R6" s="106"/>
      <c r="S6" s="74"/>
    </row>
    <row r="7" spans="1:19" ht="36" customHeight="1">
      <c r="A7" s="112"/>
      <c r="B7" s="112"/>
      <c r="C7" s="112"/>
      <c r="D7" s="112"/>
      <c r="E7" s="112"/>
      <c r="F7" s="112"/>
      <c r="G7" s="112"/>
      <c r="H7" s="112"/>
      <c r="J7" s="106" t="s">
        <v>71</v>
      </c>
      <c r="K7" s="106"/>
      <c r="L7" s="106"/>
      <c r="M7" s="106"/>
      <c r="N7" s="106"/>
      <c r="O7" s="106"/>
      <c r="P7" s="106"/>
      <c r="Q7" s="106"/>
      <c r="R7" s="106"/>
      <c r="S7" s="74"/>
    </row>
    <row r="8" spans="1:19" ht="36" customHeight="1">
      <c r="A8" s="12"/>
      <c r="B8" s="12"/>
      <c r="C8" s="12"/>
      <c r="D8" s="12"/>
      <c r="E8" s="12"/>
      <c r="F8" s="12"/>
      <c r="G8" s="12"/>
      <c r="H8" s="12"/>
      <c r="J8" s="106" t="s">
        <v>72</v>
      </c>
      <c r="K8" s="106"/>
      <c r="L8" s="106"/>
      <c r="M8" s="106"/>
      <c r="N8" s="106"/>
      <c r="O8" s="106"/>
      <c r="P8" s="106"/>
      <c r="Q8" s="106"/>
      <c r="R8" s="106"/>
      <c r="S8" s="74"/>
    </row>
    <row r="9" spans="1:19" ht="36" customHeight="1">
      <c r="A9" s="12"/>
      <c r="B9" s="12"/>
      <c r="C9" s="12"/>
      <c r="D9" s="12"/>
      <c r="E9" s="12"/>
      <c r="F9" s="12"/>
      <c r="G9" s="12"/>
      <c r="H9" s="12"/>
      <c r="J9" s="106" t="s">
        <v>73</v>
      </c>
      <c r="K9" s="106"/>
      <c r="L9" s="106"/>
      <c r="M9" s="106"/>
      <c r="N9" s="106"/>
      <c r="O9" s="106"/>
      <c r="P9" s="106"/>
      <c r="Q9" s="106"/>
      <c r="R9" s="106"/>
      <c r="S9" s="74"/>
    </row>
    <row r="10" spans="1:19" ht="36" customHeight="1" thickBot="1">
      <c r="A10" s="12"/>
      <c r="B10" s="12"/>
      <c r="C10" s="12"/>
      <c r="D10" s="12"/>
      <c r="E10" s="12"/>
      <c r="F10" s="12"/>
      <c r="G10" s="12"/>
      <c r="H10" s="12"/>
      <c r="J10" s="114" t="s">
        <v>74</v>
      </c>
      <c r="K10" s="114"/>
      <c r="L10" s="114"/>
      <c r="M10" s="114"/>
      <c r="N10" s="114"/>
      <c r="O10" s="114"/>
      <c r="P10" s="114"/>
      <c r="Q10" s="114"/>
      <c r="R10" s="114"/>
      <c r="S10" s="74"/>
    </row>
    <row r="11" spans="1:19" ht="29.45" customHeight="1" thickBot="1">
      <c r="A11" s="12"/>
      <c r="B11" s="12"/>
      <c r="C11" s="12"/>
      <c r="D11" s="12"/>
      <c r="E11" s="12"/>
      <c r="F11" s="12"/>
      <c r="G11" s="12"/>
      <c r="H11" s="12"/>
      <c r="J11" s="115" t="s">
        <v>75</v>
      </c>
      <c r="K11" s="116"/>
      <c r="L11" s="116"/>
      <c r="M11" s="116"/>
      <c r="N11" s="116"/>
      <c r="O11" s="116"/>
      <c r="P11" s="116"/>
      <c r="Q11" s="116"/>
      <c r="R11" s="117"/>
      <c r="S11" s="74"/>
    </row>
    <row r="12" spans="1:19" ht="21" customHeight="1">
      <c r="A12" s="12"/>
      <c r="B12" s="12"/>
      <c r="C12" s="12"/>
      <c r="D12" s="12"/>
      <c r="E12" s="12"/>
      <c r="F12" s="12"/>
      <c r="G12" s="12"/>
      <c r="H12" s="12"/>
      <c r="J12" s="118" t="s">
        <v>76</v>
      </c>
      <c r="K12" s="119"/>
      <c r="L12" s="119"/>
      <c r="M12" s="119"/>
      <c r="N12" s="119"/>
      <c r="O12" s="119"/>
      <c r="P12" s="119"/>
      <c r="Q12" s="119"/>
      <c r="R12" s="119"/>
      <c r="S12" s="74"/>
    </row>
    <row r="13" spans="1:19" ht="21" customHeight="1">
      <c r="A13" s="12"/>
      <c r="B13" s="12"/>
      <c r="C13" s="12"/>
      <c r="D13" s="12"/>
      <c r="E13" s="12"/>
      <c r="F13" s="12"/>
      <c r="G13" s="12"/>
      <c r="H13" s="12"/>
      <c r="J13" s="118"/>
      <c r="K13" s="119"/>
      <c r="L13" s="119"/>
      <c r="M13" s="119"/>
      <c r="N13" s="119"/>
      <c r="O13" s="119"/>
      <c r="P13" s="119"/>
      <c r="Q13" s="119"/>
      <c r="R13" s="119"/>
      <c r="S13" s="74"/>
    </row>
    <row r="14" spans="1:19" ht="21" customHeight="1">
      <c r="A14" s="12"/>
      <c r="B14" s="12"/>
      <c r="C14" s="12"/>
      <c r="D14" s="12"/>
      <c r="E14" s="12"/>
      <c r="F14" s="12"/>
      <c r="G14" s="12"/>
      <c r="H14" s="12"/>
      <c r="J14" s="118"/>
      <c r="K14" s="119"/>
      <c r="L14" s="119"/>
      <c r="M14" s="119"/>
      <c r="N14" s="119"/>
      <c r="O14" s="119"/>
      <c r="P14" s="119"/>
      <c r="Q14" s="119"/>
      <c r="R14" s="119"/>
      <c r="S14" s="74"/>
    </row>
    <row r="15" spans="1:19" ht="21" customHeight="1">
      <c r="A15" s="12"/>
      <c r="B15" s="12"/>
      <c r="C15" s="12"/>
      <c r="D15" s="12"/>
      <c r="E15" s="12"/>
      <c r="F15" s="12"/>
      <c r="G15" s="12"/>
      <c r="H15" s="12"/>
      <c r="J15" s="118"/>
      <c r="K15" s="119"/>
      <c r="L15" s="119"/>
      <c r="M15" s="119"/>
      <c r="N15" s="119"/>
      <c r="O15" s="119"/>
      <c r="P15" s="119"/>
      <c r="Q15" s="119"/>
      <c r="R15" s="119"/>
      <c r="S15" s="74"/>
    </row>
    <row r="16" spans="1:19" ht="21" customHeight="1">
      <c r="A16" s="12"/>
      <c r="B16" s="12"/>
      <c r="C16" s="12"/>
      <c r="D16" s="12"/>
      <c r="E16" s="12"/>
      <c r="F16" s="12"/>
      <c r="G16" s="12"/>
      <c r="H16" s="12"/>
      <c r="J16" s="118"/>
      <c r="K16" s="119"/>
      <c r="L16" s="119"/>
      <c r="M16" s="119"/>
      <c r="N16" s="119"/>
      <c r="O16" s="119"/>
      <c r="P16" s="119"/>
      <c r="Q16" s="119"/>
      <c r="R16" s="119"/>
      <c r="S16" s="74"/>
    </row>
    <row r="17" spans="1:19" ht="26.25" customHeight="1">
      <c r="A17" s="12"/>
      <c r="B17" s="12"/>
      <c r="C17" s="12"/>
      <c r="D17" s="12"/>
      <c r="E17" s="12"/>
      <c r="F17" s="12"/>
      <c r="G17" s="12"/>
      <c r="H17" s="12"/>
    </row>
    <row r="18" spans="1:19" ht="24.75" customHeight="1" thickBot="1">
      <c r="D18" s="14"/>
      <c r="E18" s="14"/>
      <c r="F18" s="14"/>
      <c r="G18" s="14"/>
      <c r="H18" s="14"/>
    </row>
    <row r="19" spans="1:19" ht="35.1" customHeight="1" thickBot="1">
      <c r="A19" s="122" t="s">
        <v>0</v>
      </c>
      <c r="B19" s="123"/>
      <c r="C19" s="124"/>
      <c r="D19" s="15" t="s">
        <v>25</v>
      </c>
      <c r="E19" s="16" t="s">
        <v>26</v>
      </c>
      <c r="F19" s="17" t="s">
        <v>27</v>
      </c>
      <c r="G19" s="18" t="s">
        <v>28</v>
      </c>
      <c r="H19" s="19" t="s">
        <v>29</v>
      </c>
      <c r="J19" s="69" t="s">
        <v>77</v>
      </c>
      <c r="K19" s="125" t="s">
        <v>78</v>
      </c>
      <c r="L19" s="125"/>
      <c r="M19" s="20" t="s">
        <v>25</v>
      </c>
      <c r="N19" s="16" t="s">
        <v>26</v>
      </c>
      <c r="O19" s="17" t="s">
        <v>27</v>
      </c>
      <c r="P19" s="18" t="s">
        <v>28</v>
      </c>
      <c r="Q19" s="19" t="s">
        <v>29</v>
      </c>
      <c r="R19" s="21" t="s">
        <v>79</v>
      </c>
      <c r="S19" s="74"/>
    </row>
    <row r="20" spans="1:19" ht="33.6" customHeight="1" thickBot="1">
      <c r="B20" s="126" t="s">
        <v>6</v>
      </c>
      <c r="C20" s="127"/>
      <c r="D20" s="22">
        <f>'Input (Regulators)'!N4</f>
        <v>0</v>
      </c>
      <c r="E20" s="23">
        <f>'Input (Regulators)'!O4</f>
        <v>0</v>
      </c>
      <c r="F20" s="24">
        <f>'Input (Regulators)'!P4</f>
        <v>0</v>
      </c>
      <c r="G20" s="25">
        <f>'Input (Regulators)'!Q4</f>
        <v>0</v>
      </c>
      <c r="H20" s="26">
        <f>'Input (Regulators)'!R4</f>
        <v>0</v>
      </c>
      <c r="J20" s="27" t="str">
        <f>B20</f>
        <v>Board members</v>
      </c>
      <c r="K20" s="28" t="str">
        <f>IF(H20=0,"",(1-G20/H20))</f>
        <v/>
      </c>
      <c r="L20" s="29" t="str">
        <f>IF(K20="",Backend!$B$9,VLOOKUP(K20,Backend!$A$9:$B$12,2,TRUE))</f>
        <v>Data not available or reliable</v>
      </c>
      <c r="M20" s="30" t="str">
        <f>IF(OR($L20=Backend!$B$9,$H20=0),"",D20/$H20)</f>
        <v/>
      </c>
      <c r="N20" s="31" t="str">
        <f>IF(OR($L20=Backend!$B$9,$H20=0),"",E20/$H20)</f>
        <v/>
      </c>
      <c r="O20" s="32" t="str">
        <f>IF(OR($L20=Backend!$B$9,$H20=0),"",F20/$H20)</f>
        <v/>
      </c>
      <c r="P20" s="33" t="str">
        <f>IF(OR($L20=Backend!$B$9,$H20=0),"",G20/$H20)</f>
        <v/>
      </c>
      <c r="Q20" s="34">
        <f>SUM(M20:P20)</f>
        <v>0</v>
      </c>
      <c r="R20" s="35" t="str">
        <f>IF(S20="No data","No data",VLOOKUP(S20,Backend!$A$16:$B$18,2,TRUE))</f>
        <v>No data</v>
      </c>
      <c r="S20" s="74" t="str">
        <f>IF(L20=Backend!$B$9,"No data",ABS(M20-N20)*100)</f>
        <v>No data</v>
      </c>
    </row>
    <row r="21" spans="1:19" ht="33.6" customHeight="1" thickBot="1">
      <c r="B21" s="126" t="s">
        <v>7</v>
      </c>
      <c r="C21" s="127"/>
      <c r="D21" s="22">
        <f>'Input (Regulators)'!S4</f>
        <v>0</v>
      </c>
      <c r="E21" s="23">
        <f>'Input (Regulators)'!T4</f>
        <v>0</v>
      </c>
      <c r="F21" s="24">
        <f>'Input (Regulators)'!U4</f>
        <v>0</v>
      </c>
      <c r="G21" s="25">
        <f>'Input (Regulators)'!V4</f>
        <v>0</v>
      </c>
      <c r="H21" s="26">
        <f>'Input (Regulators)'!W4</f>
        <v>0</v>
      </c>
      <c r="J21" s="27" t="str">
        <f t="shared" ref="J21:J24" si="0">B21</f>
        <v>All full time salaried employees</v>
      </c>
      <c r="K21" s="28" t="str">
        <f t="shared" ref="K21:K24" si="1">IF(H21=0,"",(1-G21/H21))</f>
        <v/>
      </c>
      <c r="L21" s="29" t="str">
        <f>IF(K21="",Backend!$B$9,VLOOKUP(K21,Backend!$A$9:$B$12,2,TRUE))</f>
        <v>Data not available or reliable</v>
      </c>
      <c r="M21" s="30" t="str">
        <f>IF(OR($L21=Backend!$B$9,$H21=0),"",D21/$H21)</f>
        <v/>
      </c>
      <c r="N21" s="31" t="str">
        <f>IF(OR($L21=Backend!$B$9,$H21=0),"",E21/$H21)</f>
        <v/>
      </c>
      <c r="O21" s="32" t="str">
        <f>IF(OR($L21=Backend!$B$9,$H21=0),"",F21/$H21)</f>
        <v/>
      </c>
      <c r="P21" s="33" t="str">
        <f>IF(OR($L21=Backend!$B$9,$H21=0),"",G21/$H21)</f>
        <v/>
      </c>
      <c r="Q21" s="34">
        <f t="shared" ref="Q21:Q24" si="2">SUM(M21:P21)</f>
        <v>0</v>
      </c>
      <c r="R21" s="35" t="str">
        <f>IF(S21="No data","No data",VLOOKUP(S21,Backend!$A$16:$B$18,2,TRUE))</f>
        <v>No data</v>
      </c>
      <c r="S21" s="74" t="str">
        <f>IF(L21=Backend!$B$9,"No data",ABS(M21-N21)*100)</f>
        <v>No data</v>
      </c>
    </row>
    <row r="22" spans="1:19" ht="33.6" customHeight="1" thickBot="1">
      <c r="A22" s="36"/>
      <c r="B22" s="126" t="s">
        <v>8</v>
      </c>
      <c r="C22" s="127"/>
      <c r="D22" s="22">
        <f>'Input (Regulators)'!X4</f>
        <v>0</v>
      </c>
      <c r="E22" s="23">
        <f>'Input (Regulators)'!Y4</f>
        <v>0</v>
      </c>
      <c r="F22" s="24">
        <f>'Input (Regulators)'!Z4</f>
        <v>0</v>
      </c>
      <c r="G22" s="25">
        <f>'Input (Regulators)'!AA4</f>
        <v>0</v>
      </c>
      <c r="H22" s="26">
        <f>'Input (Regulators)'!AB4</f>
        <v>0</v>
      </c>
      <c r="J22" s="60" t="str">
        <f t="shared" si="0"/>
        <v>Executive management (CEO and CEO direct reports)</v>
      </c>
      <c r="K22" s="28" t="str">
        <f t="shared" si="1"/>
        <v/>
      </c>
      <c r="L22" s="29" t="str">
        <f>IF(K22="",Backend!$B$9,VLOOKUP(K22,Backend!$A$9:$B$12,2,TRUE))</f>
        <v>Data not available or reliable</v>
      </c>
      <c r="M22" s="30" t="str">
        <f>IF(OR($L22=Backend!$B$9,$H22=0),"",D22/$H22)</f>
        <v/>
      </c>
      <c r="N22" s="31" t="str">
        <f>IF(OR($L22=Backend!$B$9,$H22=0),"",E22/$H22)</f>
        <v/>
      </c>
      <c r="O22" s="32" t="str">
        <f>IF(OR($L22=Backend!$B$9,$H22=0),"",F22/$H22)</f>
        <v/>
      </c>
      <c r="P22" s="33" t="str">
        <f>IF(OR($L22=Backend!$B$9,$H22=0),"",G22/$H22)</f>
        <v/>
      </c>
      <c r="Q22" s="34">
        <f t="shared" si="2"/>
        <v>0</v>
      </c>
      <c r="R22" s="35" t="str">
        <f>IF(S22="No data","No data",VLOOKUP(S22,Backend!$A$16:$B$18,2,TRUE))</f>
        <v>No data</v>
      </c>
      <c r="S22" s="74" t="str">
        <f>IF(L22=Backend!$B$9,"No data",ABS(M22-N22)*100)</f>
        <v>No data</v>
      </c>
    </row>
    <row r="23" spans="1:19" ht="33.6" customHeight="1" thickBot="1">
      <c r="A23" s="36"/>
      <c r="B23" s="126" t="s">
        <v>9</v>
      </c>
      <c r="C23" s="127"/>
      <c r="D23" s="22">
        <f>'Input (Regulators)'!AC4</f>
        <v>0</v>
      </c>
      <c r="E23" s="23">
        <f>'Input (Regulators)'!AD4</f>
        <v>0</v>
      </c>
      <c r="F23" s="24">
        <f>'Input (Regulators)'!AE4</f>
        <v>0</v>
      </c>
      <c r="G23" s="25">
        <f>'Input (Regulators)'!AF4</f>
        <v>0</v>
      </c>
      <c r="H23" s="26">
        <f>'Input (Regulators)'!AG4</f>
        <v>0</v>
      </c>
      <c r="J23" s="27" t="str">
        <f t="shared" si="0"/>
        <v>People managers (include only full time employees)</v>
      </c>
      <c r="K23" s="28" t="str">
        <f t="shared" si="1"/>
        <v/>
      </c>
      <c r="L23" s="29" t="str">
        <f>IF(K23="",Backend!$B$9,VLOOKUP(K23,Backend!$A$9:$B$12,2,TRUE))</f>
        <v>Data not available or reliable</v>
      </c>
      <c r="M23" s="30" t="str">
        <f>IF(OR($L23=Backend!$B$9,$H23=0),"",D23/$H23)</f>
        <v/>
      </c>
      <c r="N23" s="31" t="str">
        <f>IF(OR($L23=Backend!$B$9,$H23=0),"",E23/$H23)</f>
        <v/>
      </c>
      <c r="O23" s="32" t="str">
        <f>IF(OR($L23=Backend!$B$9,$H23=0),"",F23/$H23)</f>
        <v/>
      </c>
      <c r="P23" s="33" t="str">
        <f>IF(OR($L23=Backend!$B$9,$H23=0),"",G23/$H23)</f>
        <v/>
      </c>
      <c r="Q23" s="34">
        <f t="shared" si="2"/>
        <v>0</v>
      </c>
      <c r="R23" s="35" t="str">
        <f>IF(S23="No data","No data",VLOOKUP(S23,Backend!$A$16:$B$18,2,TRUE))</f>
        <v>No data</v>
      </c>
      <c r="S23" s="74" t="str">
        <f>IF(L23=Backend!$B$9,"No data",ABS(M23-N23)*100)</f>
        <v>No data</v>
      </c>
    </row>
    <row r="24" spans="1:19" ht="33.6" customHeight="1" thickBot="1">
      <c r="A24" s="36"/>
      <c r="B24" s="126" t="s">
        <v>10</v>
      </c>
      <c r="C24" s="127"/>
      <c r="D24" s="37">
        <f>'Input (Regulators)'!AH4</f>
        <v>0</v>
      </c>
      <c r="E24" s="38">
        <f>'Input (Regulators)'!AI4</f>
        <v>0</v>
      </c>
      <c r="F24" s="39">
        <f>'Input (Regulators)'!AJ4</f>
        <v>0</v>
      </c>
      <c r="G24" s="40">
        <f>'Input (Regulators)'!AK4</f>
        <v>0</v>
      </c>
      <c r="H24" s="41">
        <f>'Input (Regulators)'!AL4</f>
        <v>0</v>
      </c>
      <c r="J24" s="27" t="str">
        <f t="shared" si="0"/>
        <v>Licensed individual agents</v>
      </c>
      <c r="K24" s="42" t="str">
        <f t="shared" si="1"/>
        <v/>
      </c>
      <c r="L24" s="29" t="str">
        <f>IF(K24="",Backend!$B$9,VLOOKUP(K24,Backend!$A$9:$B$12,2,TRUE))</f>
        <v>Data not available or reliable</v>
      </c>
      <c r="M24" s="43" t="str">
        <f>IF(OR($L24=Backend!$B$9,$H24=0),"",D24/$H24)</f>
        <v/>
      </c>
      <c r="N24" s="44" t="str">
        <f>IF(OR($L24=Backend!$B$9,$H24=0),"",E24/$H24)</f>
        <v/>
      </c>
      <c r="O24" s="45" t="str">
        <f>IF(OR($L24=Backend!$B$9,$H24=0),"",F24/$H24)</f>
        <v/>
      </c>
      <c r="P24" s="46" t="str">
        <f>IF(OR($L24=Backend!$B$9,$H24=0),"",G24/$H24)</f>
        <v/>
      </c>
      <c r="Q24" s="34">
        <f t="shared" si="2"/>
        <v>0</v>
      </c>
      <c r="R24" s="35" t="str">
        <f>IF(S24="No data","No data",VLOOKUP(S24,Backend!$A$16:$B$18,2,TRUE))</f>
        <v>No data</v>
      </c>
      <c r="S24" s="74" t="str">
        <f>IF(L24=Backend!$B$9,"No data",ABS(M24-N24)*100)</f>
        <v>No data</v>
      </c>
    </row>
    <row r="25" spans="1:19" s="47" customFormat="1" ht="50.85" customHeight="1" thickBot="1">
      <c r="C25" s="48"/>
      <c r="D25" s="49"/>
      <c r="E25" s="49"/>
      <c r="F25" s="49"/>
      <c r="G25" s="49"/>
      <c r="H25" s="49"/>
      <c r="L25" s="50"/>
      <c r="R25" s="50"/>
    </row>
    <row r="26" spans="1:19" ht="35.1" customHeight="1" thickBot="1">
      <c r="A26" s="122" t="s">
        <v>1</v>
      </c>
      <c r="B26" s="123"/>
      <c r="C26" s="124"/>
      <c r="D26" s="20" t="s">
        <v>25</v>
      </c>
      <c r="E26" s="16" t="s">
        <v>26</v>
      </c>
      <c r="F26" s="17" t="s">
        <v>27</v>
      </c>
      <c r="G26" s="18" t="s">
        <v>28</v>
      </c>
      <c r="H26" s="19" t="s">
        <v>29</v>
      </c>
      <c r="J26" s="69" t="s">
        <v>80</v>
      </c>
      <c r="K26" s="125" t="s">
        <v>78</v>
      </c>
      <c r="L26" s="125"/>
      <c r="M26" s="20" t="s">
        <v>25</v>
      </c>
      <c r="N26" s="16" t="s">
        <v>26</v>
      </c>
      <c r="O26" s="17" t="s">
        <v>27</v>
      </c>
      <c r="P26" s="18" t="s">
        <v>28</v>
      </c>
      <c r="Q26" s="19" t="s">
        <v>29</v>
      </c>
      <c r="R26" s="21" t="s">
        <v>79</v>
      </c>
      <c r="S26" s="74"/>
    </row>
    <row r="27" spans="1:19" ht="26.85" customHeight="1" thickBot="1">
      <c r="B27" s="120" t="s">
        <v>6</v>
      </c>
      <c r="C27" s="121"/>
      <c r="D27" s="22">
        <f>'Input (Regulators)'!AM4</f>
        <v>0</v>
      </c>
      <c r="E27" s="23">
        <f>'Input (Regulators)'!AN4</f>
        <v>0</v>
      </c>
      <c r="F27" s="24">
        <f>'Input (Regulators)'!AO4</f>
        <v>0</v>
      </c>
      <c r="G27" s="25">
        <f>'Input (Regulators)'!AP4</f>
        <v>0</v>
      </c>
      <c r="H27" s="26">
        <f>'Input (Regulators)'!AQ4</f>
        <v>0</v>
      </c>
      <c r="J27" s="27" t="str">
        <f>B27</f>
        <v>Board members</v>
      </c>
      <c r="K27" s="42" t="str">
        <f t="shared" ref="K27:K31" si="3">IF(H27=0,"",(1-G27/H27))</f>
        <v/>
      </c>
      <c r="L27" s="29" t="str">
        <f>IF(K27="",Backend!$B$9,VLOOKUP(K27,Backend!$A$9:$B$12,2,TRUE))</f>
        <v>Data not available or reliable</v>
      </c>
      <c r="M27" s="43" t="str">
        <f>IF(OR($L27=Backend!$B$9,$H27=0),"",D27/$H27)</f>
        <v/>
      </c>
      <c r="N27" s="44" t="str">
        <f>IF(OR($L27=Backend!$B$9,$H27=0),"",E27/$H27)</f>
        <v/>
      </c>
      <c r="O27" s="45" t="str">
        <f>IF(OR($L27=Backend!$B$9,$H27=0),"",F27/$H27)</f>
        <v/>
      </c>
      <c r="P27" s="46" t="str">
        <f>IF(OR($L27=Backend!$B$9,$H27=0),"",G27/$H27)</f>
        <v/>
      </c>
      <c r="Q27" s="34">
        <f t="shared" ref="Q27:Q31" si="4">SUM(M27:P27)</f>
        <v>0</v>
      </c>
      <c r="R27" s="35" t="str">
        <f>IF(S27="No data","No data",VLOOKUP(S27,Backend!$A$16:$B$18,2,TRUE))</f>
        <v>No data</v>
      </c>
      <c r="S27" s="74" t="str">
        <f>IF(L27=Backend!$B$9,"No data",ABS(M27-N27)*100)</f>
        <v>No data</v>
      </c>
    </row>
    <row r="28" spans="1:19" ht="27.6" customHeight="1" thickBot="1">
      <c r="B28" s="120" t="s">
        <v>7</v>
      </c>
      <c r="C28" s="121"/>
      <c r="D28" s="22">
        <f>'Input (Regulators)'!AR4</f>
        <v>0</v>
      </c>
      <c r="E28" s="23">
        <f>'Input (Regulators)'!AS4</f>
        <v>0</v>
      </c>
      <c r="F28" s="24">
        <f>'Input (Regulators)'!AT4</f>
        <v>0</v>
      </c>
      <c r="G28" s="25">
        <f>'Input (Regulators)'!AU4</f>
        <v>0</v>
      </c>
      <c r="H28" s="26">
        <f>'Input (Regulators)'!AV4</f>
        <v>0</v>
      </c>
      <c r="J28" s="27" t="str">
        <f t="shared" ref="J28:J31" si="5">B28</f>
        <v>All full time salaried employees</v>
      </c>
      <c r="K28" s="42" t="str">
        <f t="shared" si="3"/>
        <v/>
      </c>
      <c r="L28" s="29" t="str">
        <f>IF(K28="",Backend!$B$9,VLOOKUP(K28,Backend!$A$9:$B$12,2,TRUE))</f>
        <v>Data not available or reliable</v>
      </c>
      <c r="M28" s="43" t="str">
        <f>IF(OR($L28=Backend!$B$9,$H28=0),"",D28/$H28)</f>
        <v/>
      </c>
      <c r="N28" s="44" t="str">
        <f>IF(OR($L28=Backend!$B$9,$H28=0),"",E28/$H28)</f>
        <v/>
      </c>
      <c r="O28" s="45" t="str">
        <f>IF(OR($L28=Backend!$B$9,$H28=0),"",F28/$H28)</f>
        <v/>
      </c>
      <c r="P28" s="46" t="str">
        <f>IF(OR($L28=Backend!$B$9,$H28=0),"",G28/$H28)</f>
        <v/>
      </c>
      <c r="Q28" s="34">
        <f t="shared" si="4"/>
        <v>0</v>
      </c>
      <c r="R28" s="35" t="str">
        <f>IF(S28="No data","No data",VLOOKUP(S28,Backend!$A$16:$B$18,2,TRUE))</f>
        <v>No data</v>
      </c>
      <c r="S28" s="74" t="str">
        <f>IF(L28=Backend!$B$9,"No data",ABS(M28-N28)*100)</f>
        <v>No data</v>
      </c>
    </row>
    <row r="29" spans="1:19" ht="26.85" customHeight="1" thickBot="1">
      <c r="A29" s="36"/>
      <c r="B29" s="120" t="s">
        <v>8</v>
      </c>
      <c r="C29" s="121"/>
      <c r="D29" s="22">
        <f>'Input (Regulators)'!AW4</f>
        <v>0</v>
      </c>
      <c r="E29" s="23">
        <f>'Input (Regulators)'!AX4</f>
        <v>0</v>
      </c>
      <c r="F29" s="24">
        <f>'Input (Regulators)'!AY4</f>
        <v>0</v>
      </c>
      <c r="G29" s="25">
        <f>'Input (Regulators)'!AZ4</f>
        <v>0</v>
      </c>
      <c r="H29" s="26">
        <f>'Input (Regulators)'!BA4</f>
        <v>0</v>
      </c>
      <c r="J29" s="27" t="str">
        <f t="shared" si="5"/>
        <v>Executive management (CEO and CEO direct reports)</v>
      </c>
      <c r="K29" s="42" t="str">
        <f t="shared" si="3"/>
        <v/>
      </c>
      <c r="L29" s="29" t="str">
        <f>IF(K29="",Backend!$B$9,VLOOKUP(K29,Backend!$A$9:$B$12,2,TRUE))</f>
        <v>Data not available or reliable</v>
      </c>
      <c r="M29" s="43" t="str">
        <f>IF(OR($L29=Backend!$B$9,$H29=0),"",D29/$H29)</f>
        <v/>
      </c>
      <c r="N29" s="44" t="str">
        <f>IF(OR($L29=Backend!$B$9,$H29=0),"",E29/$H29)</f>
        <v/>
      </c>
      <c r="O29" s="45" t="str">
        <f>IF(OR($L29=Backend!$B$9,$H29=0),"",F29/$H29)</f>
        <v/>
      </c>
      <c r="P29" s="46" t="str">
        <f>IF(OR($L29=Backend!$B$9,$H29=0),"",G29/$H29)</f>
        <v/>
      </c>
      <c r="Q29" s="34">
        <f t="shared" si="4"/>
        <v>0</v>
      </c>
      <c r="R29" s="35" t="str">
        <f>IF(S29="No data","No data",VLOOKUP(S29,Backend!$A$16:$B$18,2,TRUE))</f>
        <v>No data</v>
      </c>
      <c r="S29" s="74" t="str">
        <f>IF(L29=Backend!$B$9,"No data",ABS(M29-N29)*100)</f>
        <v>No data</v>
      </c>
    </row>
    <row r="30" spans="1:19" ht="26.85" customHeight="1" thickBot="1">
      <c r="A30" s="36"/>
      <c r="B30" s="120" t="s">
        <v>81</v>
      </c>
      <c r="C30" s="121"/>
      <c r="D30" s="22">
        <f>'Input (Regulators)'!BB4</f>
        <v>0</v>
      </c>
      <c r="E30" s="23">
        <f>'Input (Regulators)'!BC4</f>
        <v>0</v>
      </c>
      <c r="F30" s="24">
        <f>'Input (Regulators)'!BD4</f>
        <v>0</v>
      </c>
      <c r="G30" s="25">
        <f>'Input (Regulators)'!BE4</f>
        <v>0</v>
      </c>
      <c r="H30" s="26">
        <f>'Input (Regulators)'!BF4</f>
        <v>0</v>
      </c>
      <c r="J30" s="27" t="str">
        <f t="shared" si="5"/>
        <v>People managers (full time employees)</v>
      </c>
      <c r="K30" s="42" t="str">
        <f t="shared" si="3"/>
        <v/>
      </c>
      <c r="L30" s="29" t="str">
        <f>IF(K30="",Backend!$B$9,VLOOKUP(K30,Backend!$A$9:$B$12,2,TRUE))</f>
        <v>Data not available or reliable</v>
      </c>
      <c r="M30" s="43" t="str">
        <f>IF(OR($L30=Backend!$B$9,$H30=0),"",D30/$H30)</f>
        <v/>
      </c>
      <c r="N30" s="44" t="str">
        <f>IF(OR($L30=Backend!$B$9,$H30=0),"",E30/$H30)</f>
        <v/>
      </c>
      <c r="O30" s="45" t="str">
        <f>IF(OR($L30=Backend!$B$9,$H30=0),"",F30/$H30)</f>
        <v/>
      </c>
      <c r="P30" s="46" t="str">
        <f>IF(OR($L30=Backend!$B$9,$H30=0),"",G30/$H30)</f>
        <v/>
      </c>
      <c r="Q30" s="34">
        <f t="shared" si="4"/>
        <v>0</v>
      </c>
      <c r="R30" s="35" t="str">
        <f>IF(S30="No data","No data",VLOOKUP(S30,Backend!$A$16:$B$18,2,TRUE))</f>
        <v>No data</v>
      </c>
      <c r="S30" s="74" t="str">
        <f>IF(L30=Backend!$B$9,"No data",ABS(M30-N30)*100)</f>
        <v>No data</v>
      </c>
    </row>
    <row r="31" spans="1:19" ht="28.35" customHeight="1" thickBot="1">
      <c r="A31" s="36"/>
      <c r="B31" s="120" t="s">
        <v>10</v>
      </c>
      <c r="C31" s="121"/>
      <c r="D31" s="37">
        <f>'Input (Regulators)'!BG4</f>
        <v>0</v>
      </c>
      <c r="E31" s="38">
        <f>'Input (Regulators)'!BH4</f>
        <v>0</v>
      </c>
      <c r="F31" s="39">
        <f>'Input (Regulators)'!BI4</f>
        <v>0</v>
      </c>
      <c r="G31" s="40">
        <f>'Input (Regulators)'!BJ4</f>
        <v>0</v>
      </c>
      <c r="H31" s="41">
        <f>'Input (Regulators)'!BK4</f>
        <v>0</v>
      </c>
      <c r="J31" s="27" t="str">
        <f t="shared" si="5"/>
        <v>Licensed individual agents</v>
      </c>
      <c r="K31" s="42" t="str">
        <f t="shared" si="3"/>
        <v/>
      </c>
      <c r="L31" s="29" t="str">
        <f>IF(K31="",Backend!$B$9,VLOOKUP(K31,Backend!$A$9:$B$12,2,TRUE))</f>
        <v>Data not available or reliable</v>
      </c>
      <c r="M31" s="43" t="str">
        <f>IF(OR($L31=Backend!$B$9,$H31=0),"",D31/$H31)</f>
        <v/>
      </c>
      <c r="N31" s="44" t="str">
        <f>IF(OR($L31=Backend!$B$9,$H31=0),"",E31/$H31)</f>
        <v/>
      </c>
      <c r="O31" s="45" t="str">
        <f>IF(OR($L31=Backend!$B$9,$H31=0),"",F31/$H31)</f>
        <v/>
      </c>
      <c r="P31" s="46" t="str">
        <f>IF(OR($L31=Backend!$B$9,$H31=0),"",G31/$H31)</f>
        <v/>
      </c>
      <c r="Q31" s="34">
        <f t="shared" si="4"/>
        <v>0</v>
      </c>
      <c r="R31" s="35" t="str">
        <f>IF(S31="No data","No data",VLOOKUP(S31,Backend!$A$16:$B$18,2,TRUE))</f>
        <v>No data</v>
      </c>
      <c r="S31" s="74" t="str">
        <f>IF(L31=Backend!$B$9,"No data",ABS(M31-N31)*100)</f>
        <v>No data</v>
      </c>
    </row>
    <row r="32" spans="1:19" ht="50.85" customHeight="1" thickBot="1"/>
    <row r="33" spans="1:19" ht="35.1" customHeight="1" thickBot="1">
      <c r="A33" s="122" t="s">
        <v>82</v>
      </c>
      <c r="B33" s="123"/>
      <c r="C33" s="124"/>
      <c r="D33" s="20" t="s">
        <v>25</v>
      </c>
      <c r="E33" s="16" t="s">
        <v>26</v>
      </c>
      <c r="F33" s="17" t="s">
        <v>27</v>
      </c>
      <c r="G33" s="18" t="s">
        <v>28</v>
      </c>
      <c r="H33" s="19" t="s">
        <v>29</v>
      </c>
      <c r="J33" s="69" t="s">
        <v>83</v>
      </c>
      <c r="K33" s="125" t="s">
        <v>78</v>
      </c>
      <c r="L33" s="125"/>
      <c r="M33" s="20" t="s">
        <v>25</v>
      </c>
      <c r="N33" s="16" t="s">
        <v>26</v>
      </c>
      <c r="O33" s="17" t="s">
        <v>27</v>
      </c>
      <c r="P33" s="18" t="s">
        <v>28</v>
      </c>
      <c r="Q33" s="19" t="s">
        <v>84</v>
      </c>
      <c r="R33" s="21" t="s">
        <v>79</v>
      </c>
      <c r="S33" s="74"/>
    </row>
    <row r="34" spans="1:19" ht="26.85" customHeight="1" thickBot="1">
      <c r="B34" s="120" t="s">
        <v>6</v>
      </c>
      <c r="C34" s="121"/>
      <c r="D34" s="37">
        <f>'Input (Regulators)'!BL4</f>
        <v>0</v>
      </c>
      <c r="E34" s="38">
        <f>'Input (Regulators)'!BM4</f>
        <v>0</v>
      </c>
      <c r="F34" s="39">
        <f>'Input (Regulators)'!BN4</f>
        <v>0</v>
      </c>
      <c r="G34" s="40">
        <f>'Input (Regulators)'!BO4</f>
        <v>0</v>
      </c>
      <c r="H34" s="41">
        <f>'Input (Regulators)'!BP4</f>
        <v>0</v>
      </c>
      <c r="J34" s="27" t="str">
        <f>B34</f>
        <v>Board members</v>
      </c>
      <c r="K34" s="42" t="str">
        <f t="shared" ref="K34:K38" si="6">IF(H34=0,"",(1-G34/H34))</f>
        <v/>
      </c>
      <c r="L34" s="29" t="str">
        <f>IF(K34="",Backend!$B$9,VLOOKUP(K34,Backend!$A$9:$B$12,2,TRUE))</f>
        <v>Data not available or reliable</v>
      </c>
      <c r="M34" s="51" t="str">
        <f>IF(OR($L34=Backend!$B$9,D20=0),"",D34/D20)</f>
        <v/>
      </c>
      <c r="N34" s="52" t="str">
        <f>IF(OR($L34=Backend!$B$9,E20=0),"",E34/E20)</f>
        <v/>
      </c>
      <c r="O34" s="53" t="str">
        <f>IF(OR($L34=Backend!$B$9,F20=0),"",F34/F20)</f>
        <v/>
      </c>
      <c r="P34" s="54" t="str">
        <f>IF(OR($L34=Backend!$B$9,G20=0),"",G34/G20)</f>
        <v/>
      </c>
      <c r="Q34" s="55" t="str">
        <f>IF(OR($L34=Backend!$B$9,H20=0),"",H34/H20)</f>
        <v/>
      </c>
      <c r="R34" s="35" t="str">
        <f>IF(S34="No data","No data",VLOOKUP(S34,Backend!$A$23:$B$25,2,TRUE))</f>
        <v>No data</v>
      </c>
      <c r="S34" s="74" t="str">
        <f>IF(L34=Backend!$B$9,"No data",ABS(M34-N34)*100)</f>
        <v>No data</v>
      </c>
    </row>
    <row r="35" spans="1:19" ht="27.6" customHeight="1" thickBot="1">
      <c r="B35" s="120" t="s">
        <v>7</v>
      </c>
      <c r="C35" s="121"/>
      <c r="D35" s="37">
        <f>'Input (Regulators)'!BQ4</f>
        <v>0</v>
      </c>
      <c r="E35" s="23">
        <f>'Input (Regulators)'!BR4</f>
        <v>0</v>
      </c>
      <c r="F35" s="24">
        <f>'Input (Regulators)'!BS4</f>
        <v>0</v>
      </c>
      <c r="G35" s="25">
        <f>'Input (Regulators)'!BT4</f>
        <v>0</v>
      </c>
      <c r="H35" s="26">
        <f>'Input (Regulators)'!BU4</f>
        <v>0</v>
      </c>
      <c r="J35" s="27" t="str">
        <f t="shared" ref="J35:J38" si="7">B35</f>
        <v>All full time salaried employees</v>
      </c>
      <c r="K35" s="42" t="str">
        <f t="shared" si="6"/>
        <v/>
      </c>
      <c r="L35" s="29" t="str">
        <f>IF(K35="",Backend!$B$9,VLOOKUP(K35,Backend!$A$9:$B$12,2,TRUE))</f>
        <v>Data not available or reliable</v>
      </c>
      <c r="M35" s="51" t="str">
        <f>IF(OR($L35=Backend!$B$9,D21=0),"",D35/D21)</f>
        <v/>
      </c>
      <c r="N35" s="52" t="str">
        <f>IF(OR($L35=Backend!$B$9,E21=0),"",E35/E21)</f>
        <v/>
      </c>
      <c r="O35" s="53" t="str">
        <f>IF(OR($L35=Backend!$B$9,F21=0),"",F35/F21)</f>
        <v/>
      </c>
      <c r="P35" s="54" t="str">
        <f>IF(OR($L35=Backend!$B$9,G21=0),"",G35/G21)</f>
        <v/>
      </c>
      <c r="Q35" s="55" t="str">
        <f>IF(OR($L35=Backend!$B$9,H21=0),"",H35/H21)</f>
        <v/>
      </c>
      <c r="R35" s="35" t="str">
        <f>IF(S35="No data","No data",VLOOKUP(S35,Backend!$A$23:$B$25,2,TRUE))</f>
        <v>No data</v>
      </c>
      <c r="S35" s="74" t="str">
        <f>IF(L35=Backend!$B$9,"No data",ABS(M35-N35)*100)</f>
        <v>No data</v>
      </c>
    </row>
    <row r="36" spans="1:19" ht="26.85" customHeight="1" thickBot="1">
      <c r="A36" s="36"/>
      <c r="B36" s="120" t="s">
        <v>8</v>
      </c>
      <c r="C36" s="121"/>
      <c r="D36" s="37">
        <f>'Input (Regulators)'!BV4</f>
        <v>0</v>
      </c>
      <c r="E36" s="23">
        <f>'Input (Regulators)'!BW4</f>
        <v>0</v>
      </c>
      <c r="F36" s="24">
        <f>'Input (Regulators)'!BX4</f>
        <v>0</v>
      </c>
      <c r="G36" s="25">
        <f>'Input (Regulators)'!BY4</f>
        <v>0</v>
      </c>
      <c r="H36" s="26">
        <f>'Input (Regulators)'!BZ4</f>
        <v>0</v>
      </c>
      <c r="J36" s="27" t="str">
        <f t="shared" si="7"/>
        <v>Executive management (CEO and CEO direct reports)</v>
      </c>
      <c r="K36" s="42" t="str">
        <f t="shared" si="6"/>
        <v/>
      </c>
      <c r="L36" s="29" t="str">
        <f>IF(K36="",Backend!$B$9,VLOOKUP(K36,Backend!$A$9:$B$12,2,TRUE))</f>
        <v>Data not available or reliable</v>
      </c>
      <c r="M36" s="51" t="str">
        <f>IF(OR($L36=Backend!$B$9,D22=0),"",D36/D22)</f>
        <v/>
      </c>
      <c r="N36" s="52" t="str">
        <f>IF(OR($L36=Backend!$B$9,E22=0),"",E36/E22)</f>
        <v/>
      </c>
      <c r="O36" s="53" t="str">
        <f>IF(OR($L36=Backend!$B$9,F22=0),"",F36/F22)</f>
        <v/>
      </c>
      <c r="P36" s="54" t="str">
        <f>IF(OR($L36=Backend!$B$9,G22=0),"",G36/G22)</f>
        <v/>
      </c>
      <c r="Q36" s="55" t="str">
        <f>IF(OR($L36=Backend!$B$9,H22=0),"",H36/H22)</f>
        <v/>
      </c>
      <c r="R36" s="35" t="str">
        <f>IF(S36="No data","No data",VLOOKUP(S36,Backend!$A$23:$B$25,2,TRUE))</f>
        <v>No data</v>
      </c>
      <c r="S36" s="74" t="str">
        <f>IF(L36=Backend!$B$9,"No data",ABS(M36-N36)*100)</f>
        <v>No data</v>
      </c>
    </row>
    <row r="37" spans="1:19" ht="26.85" customHeight="1" thickBot="1">
      <c r="A37" s="36"/>
      <c r="B37" s="120" t="s">
        <v>81</v>
      </c>
      <c r="C37" s="121"/>
      <c r="D37" s="37">
        <f>'Input (Regulators)'!CA4</f>
        <v>0</v>
      </c>
      <c r="E37" s="23">
        <f>'Input (Regulators)'!CB4</f>
        <v>0</v>
      </c>
      <c r="F37" s="24">
        <f>'Input (Regulators)'!CC4</f>
        <v>0</v>
      </c>
      <c r="G37" s="25">
        <f>'Input (Regulators)'!CD4</f>
        <v>0</v>
      </c>
      <c r="H37" s="26">
        <f>'Input (Regulators)'!CE4</f>
        <v>0</v>
      </c>
      <c r="J37" s="27" t="str">
        <f t="shared" si="7"/>
        <v>People managers (full time employees)</v>
      </c>
      <c r="K37" s="42" t="str">
        <f t="shared" si="6"/>
        <v/>
      </c>
      <c r="L37" s="29" t="str">
        <f>IF(K37="",Backend!$B$9,VLOOKUP(K37,Backend!$A$9:$B$12,2,TRUE))</f>
        <v>Data not available or reliable</v>
      </c>
      <c r="M37" s="51" t="str">
        <f>IF(OR($L37=Backend!$B$9,D23=0),"",D37/D23)</f>
        <v/>
      </c>
      <c r="N37" s="52" t="str">
        <f>IF(OR($L37=Backend!$B$9,E23=0),"",E37/E23)</f>
        <v/>
      </c>
      <c r="O37" s="53" t="str">
        <f>IF(OR($L37=Backend!$B$9,F23=0),"",F37/F23)</f>
        <v/>
      </c>
      <c r="P37" s="54" t="str">
        <f>IF(OR($L37=Backend!$B$9,G23=0),"",G37/G23)</f>
        <v/>
      </c>
      <c r="Q37" s="55" t="str">
        <f>IF(OR($L37=Backend!$B$9,H23=0),"",H37/H23)</f>
        <v/>
      </c>
      <c r="R37" s="35" t="str">
        <f>IF(S37="No data","No data",VLOOKUP(S37,Backend!$A$23:$B$25,2,TRUE))</f>
        <v>No data</v>
      </c>
      <c r="S37" s="74" t="str">
        <f>IF(L37=Backend!$B$9,"No data",ABS(M37-N37)*100)</f>
        <v>No data</v>
      </c>
    </row>
    <row r="38" spans="1:19" ht="28.35" customHeight="1" thickBot="1">
      <c r="A38" s="36"/>
      <c r="B38" s="120" t="s">
        <v>10</v>
      </c>
      <c r="C38" s="121"/>
      <c r="D38" s="37">
        <f>'Input (Regulators)'!CF4</f>
        <v>0</v>
      </c>
      <c r="E38" s="23">
        <f>'Input (Regulators)'!CG4</f>
        <v>0</v>
      </c>
      <c r="F38" s="24">
        <f>'Input (Regulators)'!CH4</f>
        <v>0</v>
      </c>
      <c r="G38" s="25">
        <f>'Input (Regulators)'!CI4</f>
        <v>0</v>
      </c>
      <c r="H38" s="26">
        <f>'Input (Regulators)'!CJ4</f>
        <v>0</v>
      </c>
      <c r="J38" s="27" t="str">
        <f t="shared" si="7"/>
        <v>Licensed individual agents</v>
      </c>
      <c r="K38" s="42" t="str">
        <f t="shared" si="6"/>
        <v/>
      </c>
      <c r="L38" s="29" t="str">
        <f>IF(K38="",Backend!$B$9,VLOOKUP(K38,Backend!$A$9:$B$12,2,TRUE))</f>
        <v>Data not available or reliable</v>
      </c>
      <c r="M38" s="51" t="str">
        <f>IF(OR($L38=Backend!$B$9,D24=0),"",D38/D24)</f>
        <v/>
      </c>
      <c r="N38" s="52" t="str">
        <f>IF(OR($L38=Backend!$B$9,E24=0),"",E38/E24)</f>
        <v/>
      </c>
      <c r="O38" s="53" t="str">
        <f>IF(OR($L38=Backend!$B$9,F24=0),"",F38/F24)</f>
        <v/>
      </c>
      <c r="P38" s="54" t="str">
        <f>IF(OR($L38=Backend!$B$9,G24=0),"",G38/G24)</f>
        <v/>
      </c>
      <c r="Q38" s="55" t="str">
        <f>IF(OR($L38=Backend!$B$9,H24=0),"",H38/H24)</f>
        <v/>
      </c>
      <c r="R38" s="35" t="str">
        <f>IF(S38="No data","No data",VLOOKUP(S38,Backend!$A$23:$B$25,2,TRUE))</f>
        <v>No data</v>
      </c>
      <c r="S38" s="74" t="str">
        <f>IF(L38=Backend!$B$9,"No data",ABS(M38-N38)*100)</f>
        <v>No data</v>
      </c>
    </row>
    <row r="39" spans="1:19" ht="36.6" customHeight="1" thickBot="1">
      <c r="A39" s="56"/>
      <c r="B39" s="57"/>
      <c r="C39" s="57"/>
      <c r="D39" s="57"/>
      <c r="E39" s="57"/>
      <c r="F39" s="57"/>
      <c r="G39" s="57"/>
      <c r="H39" s="57"/>
    </row>
    <row r="40" spans="1:19" ht="35.1" customHeight="1" thickBot="1">
      <c r="A40" s="122" t="s">
        <v>3</v>
      </c>
      <c r="B40" s="123"/>
      <c r="C40" s="124"/>
      <c r="D40" s="20" t="s">
        <v>25</v>
      </c>
      <c r="E40" s="16" t="s">
        <v>26</v>
      </c>
      <c r="F40" s="17" t="s">
        <v>27</v>
      </c>
      <c r="G40" s="18" t="s">
        <v>28</v>
      </c>
      <c r="H40" s="19" t="s">
        <v>29</v>
      </c>
      <c r="J40" s="70" t="s">
        <v>85</v>
      </c>
      <c r="K40" s="125" t="s">
        <v>78</v>
      </c>
      <c r="L40" s="125"/>
      <c r="M40" s="20" t="s">
        <v>25</v>
      </c>
      <c r="N40" s="16" t="s">
        <v>26</v>
      </c>
      <c r="O40" s="17" t="s">
        <v>27</v>
      </c>
      <c r="P40" s="18" t="s">
        <v>28</v>
      </c>
      <c r="Q40" s="19" t="s">
        <v>84</v>
      </c>
      <c r="R40" s="21" t="s">
        <v>79</v>
      </c>
      <c r="S40" s="74"/>
    </row>
    <row r="41" spans="1:19" ht="27.6" customHeight="1" thickBot="1">
      <c r="B41" s="120" t="s">
        <v>7</v>
      </c>
      <c r="C41" s="121"/>
      <c r="D41" s="37">
        <f>'Input (Regulators)'!CK4</f>
        <v>0</v>
      </c>
      <c r="E41" s="23">
        <f>'Input (Regulators)'!CL4</f>
        <v>0</v>
      </c>
      <c r="F41" s="24">
        <f>'Input (Regulators)'!CM4</f>
        <v>0</v>
      </c>
      <c r="G41" s="25">
        <f>'Input (Regulators)'!CN4</f>
        <v>0</v>
      </c>
      <c r="H41" s="26">
        <f>'Input (Regulators)'!CO4</f>
        <v>0</v>
      </c>
      <c r="J41" s="27" t="str">
        <f>B41</f>
        <v>All full time salaried employees</v>
      </c>
      <c r="K41" s="42" t="str">
        <f t="shared" ref="K41:K44" si="8">IF(H41=0,"",(1-G41/H41))</f>
        <v/>
      </c>
      <c r="L41" s="29" t="str">
        <f>IF(K41="",Backend!$B$9,VLOOKUP(K41,Backend!$A$9:$B$12,2,TRUE))</f>
        <v>Data not available or reliable</v>
      </c>
      <c r="M41" s="51" t="str">
        <f>IF(OR($L41=Backend!$B$9,D21=0),"",D41/D21)</f>
        <v/>
      </c>
      <c r="N41" s="52" t="str">
        <f>IF(OR($L41=Backend!$B$9,E21=0),"",E41/E21)</f>
        <v/>
      </c>
      <c r="O41" s="53" t="str">
        <f>IF(OR($L41=Backend!$B$9,F21=0),"",F41/F21)</f>
        <v/>
      </c>
      <c r="P41" s="54" t="str">
        <f>IF(OR($L41=Backend!$B$9,G21=0),"",G41/G21)</f>
        <v/>
      </c>
      <c r="Q41" s="55" t="str">
        <f>IF(OR($L41=Backend!$B$9,H21=0),"",H41/H21)</f>
        <v/>
      </c>
      <c r="R41" s="35" t="str">
        <f>IF(S41="No data","No data",VLOOKUP(S41,Backend!$A$23:$B$25,2,TRUE))</f>
        <v>No data</v>
      </c>
      <c r="S41" s="74" t="str">
        <f>IF(L41=Backend!$B$9,"No data",ABS(M41-N41)*100)</f>
        <v>No data</v>
      </c>
    </row>
    <row r="42" spans="1:19" ht="26.85" customHeight="1" thickBot="1">
      <c r="A42" s="36"/>
      <c r="B42" s="120" t="s">
        <v>8</v>
      </c>
      <c r="C42" s="121"/>
      <c r="D42" s="22">
        <f>'Input (Regulators)'!CP4</f>
        <v>0</v>
      </c>
      <c r="E42" s="23">
        <f>'Input (Regulators)'!CQ4</f>
        <v>0</v>
      </c>
      <c r="F42" s="24">
        <f>'Input (Regulators)'!CR4</f>
        <v>0</v>
      </c>
      <c r="G42" s="25">
        <f>'Input (Regulators)'!CS4</f>
        <v>0</v>
      </c>
      <c r="H42" s="26">
        <f>'Input (Regulators)'!CT4</f>
        <v>0</v>
      </c>
      <c r="J42" s="27" t="str">
        <f t="shared" ref="J42:J44" si="9">B42</f>
        <v>Executive management (CEO and CEO direct reports)</v>
      </c>
      <c r="K42" s="42" t="str">
        <f t="shared" si="8"/>
        <v/>
      </c>
      <c r="L42" s="29" t="str">
        <f>IF(K42="",Backend!$B$9,VLOOKUP(K42,Backend!$A$9:$B$12,2,TRUE))</f>
        <v>Data not available or reliable</v>
      </c>
      <c r="M42" s="51" t="str">
        <f>IF(OR($L42=Backend!$B$9,D22=0),"",D42/D22)</f>
        <v/>
      </c>
      <c r="N42" s="52" t="str">
        <f>IF(OR($L42=Backend!$B$9,E22=0),"",E42/E22)</f>
        <v/>
      </c>
      <c r="O42" s="53" t="str">
        <f>IF(OR($L42=Backend!$B$9,F22=0),"",F42/F22)</f>
        <v/>
      </c>
      <c r="P42" s="54" t="str">
        <f>IF(OR($L42=Backend!$B$9,G22=0),"",G42/G22)</f>
        <v/>
      </c>
      <c r="Q42" s="55" t="str">
        <f>IF(OR($L42=Backend!$B$9,H22=0),"",H42/H22)</f>
        <v/>
      </c>
      <c r="R42" s="35" t="str">
        <f>IF(S42="No data","No data",VLOOKUP(S42,Backend!$A$23:$B$25,2,TRUE))</f>
        <v>No data</v>
      </c>
      <c r="S42" s="74" t="str">
        <f>IF(L42=Backend!$B$9,"No data",ABS(M42-N42)*100)</f>
        <v>No data</v>
      </c>
    </row>
    <row r="43" spans="1:19" ht="26.85" customHeight="1" thickBot="1">
      <c r="A43" s="36"/>
      <c r="B43" s="120" t="s">
        <v>81</v>
      </c>
      <c r="C43" s="121"/>
      <c r="D43" s="22">
        <f>'Input (Regulators)'!CU4</f>
        <v>0</v>
      </c>
      <c r="E43" s="23">
        <f>'Input (Regulators)'!CV4</f>
        <v>0</v>
      </c>
      <c r="F43" s="24">
        <f>'Input (Regulators)'!CW4</f>
        <v>0</v>
      </c>
      <c r="G43" s="25">
        <f>'Input (Regulators)'!CX4</f>
        <v>0</v>
      </c>
      <c r="H43" s="26">
        <f>'Input (Regulators)'!CY4</f>
        <v>0</v>
      </c>
      <c r="J43" s="27" t="str">
        <f t="shared" si="9"/>
        <v>People managers (full time employees)</v>
      </c>
      <c r="K43" s="42" t="str">
        <f t="shared" si="8"/>
        <v/>
      </c>
      <c r="L43" s="29" t="str">
        <f>IF(K43="",Backend!$B$9,VLOOKUP(K43,Backend!$A$9:$B$12,2,TRUE))</f>
        <v>Data not available or reliable</v>
      </c>
      <c r="M43" s="51" t="str">
        <f>IF(OR($L43=Backend!$B$9,D23=0),"",D43/D23)</f>
        <v/>
      </c>
      <c r="N43" s="52" t="str">
        <f>IF(OR($L43=Backend!$B$9,E23=0),"",E43/E23)</f>
        <v/>
      </c>
      <c r="O43" s="53" t="str">
        <f>IF(OR($L43=Backend!$B$9,F23=0),"",F43/F23)</f>
        <v/>
      </c>
      <c r="P43" s="54" t="str">
        <f>IF(OR($L43=Backend!$B$9,G23=0),"",G43/G23)</f>
        <v/>
      </c>
      <c r="Q43" s="55" t="str">
        <f>IF(OR($L43=Backend!$B$9,H23=0),"",H43/H23)</f>
        <v/>
      </c>
      <c r="R43" s="35" t="str">
        <f>IF(S43="No data","No data",VLOOKUP(S43,Backend!$A$23:$B$25,2,TRUE))</f>
        <v>No data</v>
      </c>
      <c r="S43" s="74" t="str">
        <f>IF(L43=Backend!$B$9,"No data",ABS(M43-N43)*100)</f>
        <v>No data</v>
      </c>
    </row>
    <row r="44" spans="1:19" ht="28.35" customHeight="1" thickBot="1">
      <c r="A44" s="36"/>
      <c r="B44" s="120" t="s">
        <v>10</v>
      </c>
      <c r="C44" s="121"/>
      <c r="D44" s="37">
        <f>'Input (Regulators)'!CZ4</f>
        <v>0</v>
      </c>
      <c r="E44" s="38">
        <f>'Input (Regulators)'!DA4</f>
        <v>0</v>
      </c>
      <c r="F44" s="39">
        <f>'Input (Regulators)'!DB4</f>
        <v>0</v>
      </c>
      <c r="G44" s="40">
        <f>'Input (Regulators)'!DC4</f>
        <v>0</v>
      </c>
      <c r="H44" s="41">
        <f>'Input (Regulators)'!DD4</f>
        <v>0</v>
      </c>
      <c r="J44" s="27" t="str">
        <f t="shared" si="9"/>
        <v>Licensed individual agents</v>
      </c>
      <c r="K44" s="42" t="str">
        <f t="shared" si="8"/>
        <v/>
      </c>
      <c r="L44" s="29" t="str">
        <f>IF(K44="",Backend!$B$9,VLOOKUP(K44,Backend!$A$9:$B$12,2,TRUE))</f>
        <v>Data not available or reliable</v>
      </c>
      <c r="M44" s="61" t="str">
        <f>IF(OR($L44=Backend!$B$9,D24=0),"",D44/D24)</f>
        <v/>
      </c>
      <c r="N44" s="62" t="str">
        <f>IF(OR($L44=Backend!$B$9,E24=0),"",E44/E24)</f>
        <v/>
      </c>
      <c r="O44" s="63" t="str">
        <f>IF(OR($L44=Backend!$B$9,F24=0),"",F44/F24)</f>
        <v/>
      </c>
      <c r="P44" s="64" t="str">
        <f>IF(OR($L44=Backend!$B$9,G24=0),"",G44/G24)</f>
        <v/>
      </c>
      <c r="Q44" s="65" t="str">
        <f>IF(OR($L44=Backend!$B$9,H24=0),"",H44/H24)</f>
        <v/>
      </c>
      <c r="R44" s="35" t="str">
        <f>IF(S44="No data","No data",VLOOKUP(S44,Backend!$A$23:$B$25,2,TRUE))</f>
        <v>No data</v>
      </c>
      <c r="S44" s="74" t="str">
        <f>IF(L44=Backend!$B$9,"No data",ABS(M44-N44)*100)</f>
        <v>No data</v>
      </c>
    </row>
    <row r="45" spans="1:19" ht="36.6" customHeight="1" thickBot="1">
      <c r="A45" s="56"/>
      <c r="B45" s="57"/>
      <c r="C45" s="57"/>
      <c r="D45" s="57"/>
      <c r="E45" s="57"/>
      <c r="F45" s="57"/>
      <c r="G45" s="57"/>
      <c r="H45" s="57"/>
    </row>
    <row r="46" spans="1:19" ht="42.6" customHeight="1" thickBot="1">
      <c r="A46" s="122" t="s">
        <v>86</v>
      </c>
      <c r="B46" s="123"/>
      <c r="C46" s="124"/>
      <c r="D46" s="20" t="s">
        <v>25</v>
      </c>
      <c r="E46" s="16" t="s">
        <v>26</v>
      </c>
      <c r="F46" s="17" t="s">
        <v>27</v>
      </c>
      <c r="G46" s="18" t="s">
        <v>28</v>
      </c>
      <c r="H46" s="19" t="s">
        <v>29</v>
      </c>
      <c r="J46" s="70" t="s">
        <v>87</v>
      </c>
      <c r="K46" s="125" t="s">
        <v>78</v>
      </c>
      <c r="L46" s="125"/>
      <c r="M46" s="20" t="s">
        <v>25</v>
      </c>
      <c r="N46" s="16" t="s">
        <v>26</v>
      </c>
      <c r="O46" s="17" t="s">
        <v>27</v>
      </c>
      <c r="P46" s="18" t="s">
        <v>28</v>
      </c>
      <c r="Q46" s="19" t="s">
        <v>84</v>
      </c>
      <c r="R46" s="21" t="s">
        <v>79</v>
      </c>
      <c r="S46" s="74"/>
    </row>
    <row r="47" spans="1:19" ht="26.85" customHeight="1" thickBot="1">
      <c r="B47" s="120" t="s">
        <v>7</v>
      </c>
      <c r="C47" s="121"/>
      <c r="D47" s="37">
        <f>'Input (Regulators)'!DE4</f>
        <v>0</v>
      </c>
      <c r="E47" s="38">
        <f>'Input (Regulators)'!DF4</f>
        <v>0</v>
      </c>
      <c r="F47" s="39">
        <f>'Input (Regulators)'!DG4</f>
        <v>0</v>
      </c>
      <c r="G47" s="40">
        <f>'Input (Regulators)'!DH4</f>
        <v>0</v>
      </c>
      <c r="H47" s="41">
        <f>'Input (Regulators)'!DI4</f>
        <v>0</v>
      </c>
      <c r="J47" s="27" t="str">
        <f>B47</f>
        <v>All full time salaried employees</v>
      </c>
      <c r="K47" s="42" t="str">
        <f t="shared" ref="K47:K48" si="10">IF(H47=0,"",(1-G47/H47))</f>
        <v/>
      </c>
      <c r="L47" s="29" t="str">
        <f>IF(K47="",Backend!$B$9,VLOOKUP(K47,Backend!$A$9:$B$12,2,TRUE))</f>
        <v>Data not available or reliable</v>
      </c>
      <c r="M47" s="43" t="str">
        <f>IF(OR($L47=Backend!$B$9,D21=0),"",D47/D21)</f>
        <v/>
      </c>
      <c r="N47" s="31" t="str">
        <f>IF(OR($L47=Backend!$B$9,E21=0),"",E47/E21)</f>
        <v/>
      </c>
      <c r="O47" s="32" t="str">
        <f>IF(OR($L47=Backend!$B$9,F21=0),"",F47/F21)</f>
        <v/>
      </c>
      <c r="P47" s="33" t="str">
        <f>IF(OR($L47=Backend!$B$9,G21=0),"",G47/G21)</f>
        <v/>
      </c>
      <c r="Q47" s="34" t="str">
        <f>IF(OR($L47=Backend!$B$9,H21=0),"",H47/H21)</f>
        <v/>
      </c>
      <c r="R47" s="35" t="str">
        <f>IF(S47="No data","No data",VLOOKUP(S47,Backend!$A$23:$B$25,2,TRUE))</f>
        <v>No data</v>
      </c>
      <c r="S47" s="74" t="str">
        <f>IF(L47=Backend!$B$9,"No data",ABS(M47-N47)*100)</f>
        <v>No data</v>
      </c>
    </row>
    <row r="48" spans="1:19" ht="27.6" customHeight="1" thickBot="1">
      <c r="B48" s="120" t="s">
        <v>11</v>
      </c>
      <c r="C48" s="121"/>
      <c r="D48" s="22">
        <f>'Input (Regulators)'!DJ4</f>
        <v>0</v>
      </c>
      <c r="E48" s="23">
        <f>'Input (Regulators)'!DK4</f>
        <v>0</v>
      </c>
      <c r="F48" s="24">
        <f>'Input (Regulators)'!DL4</f>
        <v>0</v>
      </c>
      <c r="G48" s="25">
        <f>'Input (Regulators)'!DM4</f>
        <v>0</v>
      </c>
      <c r="H48" s="26">
        <f>'Input (Regulators)'!DN4</f>
        <v>0</v>
      </c>
      <c r="J48" s="27" t="str">
        <f>B48</f>
        <v>All licensed individual agents</v>
      </c>
      <c r="K48" s="42" t="str">
        <f t="shared" si="10"/>
        <v/>
      </c>
      <c r="L48" s="29" t="str">
        <f>IF(K48="",Backend!$B$9,VLOOKUP(K48,Backend!$A$9:$B$12,2,TRUE))</f>
        <v>Data not available or reliable</v>
      </c>
      <c r="M48" s="43" t="str">
        <f>IF(OR($L48=Backend!$B$9,D24=0),"",D48/D24)</f>
        <v/>
      </c>
      <c r="N48" s="31" t="str">
        <f>IF(OR($L48=Backend!$B$9,E24=0),"",E48/E24)</f>
        <v/>
      </c>
      <c r="O48" s="32" t="str">
        <f>IF(OR($L48=Backend!$B$9,F24=0),"",F48/F24)</f>
        <v/>
      </c>
      <c r="P48" s="33" t="str">
        <f>IF(OR($L48=Backend!$B$9,G24=0),"",G48/G24)</f>
        <v/>
      </c>
      <c r="Q48" s="34" t="str">
        <f>IF(OR($L48=Backend!$B$9,H24=0),"",H48/H24)</f>
        <v/>
      </c>
      <c r="R48" s="35" t="str">
        <f>IF(S48="No data","No data",VLOOKUP(S48,Backend!$A$23:$B$25,2,TRUE))</f>
        <v>No data</v>
      </c>
      <c r="S48" s="74" t="str">
        <f>IF(L48=Backend!$B$9,"No data",ABS(M48-N48)*100)</f>
        <v>No data</v>
      </c>
    </row>
    <row r="49" spans="1:18" ht="42.6" customHeight="1">
      <c r="A49" s="56"/>
      <c r="B49" s="57"/>
      <c r="C49" s="57"/>
      <c r="D49" s="57"/>
      <c r="E49" s="57"/>
      <c r="F49" s="57"/>
      <c r="G49" s="57"/>
      <c r="H49" s="57"/>
    </row>
    <row r="50" spans="1:18" ht="13.35" customHeight="1">
      <c r="J50" s="58"/>
      <c r="K50" s="58"/>
      <c r="L50" s="58"/>
      <c r="M50" s="58"/>
      <c r="N50" s="58"/>
      <c r="O50" s="58"/>
      <c r="P50" s="58"/>
      <c r="Q50" s="58"/>
      <c r="R50" s="58"/>
    </row>
    <row r="51" spans="1:18" ht="12.95">
      <c r="J51" s="58"/>
      <c r="K51" s="58"/>
      <c r="L51" s="58"/>
      <c r="M51" s="58"/>
      <c r="N51" s="58"/>
      <c r="O51" s="58"/>
      <c r="P51" s="58"/>
      <c r="Q51" s="58"/>
      <c r="R51" s="58"/>
    </row>
    <row r="52" spans="1:18" ht="12.95">
      <c r="J52" s="58"/>
      <c r="K52" s="58"/>
      <c r="L52" s="58"/>
      <c r="M52" s="58"/>
      <c r="N52" s="58"/>
      <c r="O52" s="58"/>
      <c r="P52" s="58"/>
      <c r="Q52" s="58"/>
      <c r="R52" s="58"/>
    </row>
  </sheetData>
  <sheetProtection sheet="1" objects="1" scenarios="1"/>
  <mergeCells count="43">
    <mergeCell ref="B48:C48"/>
    <mergeCell ref="B47:C47"/>
    <mergeCell ref="B36:C36"/>
    <mergeCell ref="B37:C37"/>
    <mergeCell ref="B38:C38"/>
    <mergeCell ref="A40:C40"/>
    <mergeCell ref="B42:C42"/>
    <mergeCell ref="B43:C43"/>
    <mergeCell ref="B44:C44"/>
    <mergeCell ref="A46:C46"/>
    <mergeCell ref="K40:L40"/>
    <mergeCell ref="B41:C41"/>
    <mergeCell ref="K46:L46"/>
    <mergeCell ref="B30:C30"/>
    <mergeCell ref="B31:C31"/>
    <mergeCell ref="A33:C33"/>
    <mergeCell ref="K33:L33"/>
    <mergeCell ref="B34:C34"/>
    <mergeCell ref="B35:C35"/>
    <mergeCell ref="J10:R10"/>
    <mergeCell ref="J11:R11"/>
    <mergeCell ref="J12:R16"/>
    <mergeCell ref="B29:C29"/>
    <mergeCell ref="A19:C19"/>
    <mergeCell ref="K19:L19"/>
    <mergeCell ref="B20:C20"/>
    <mergeCell ref="B21:C21"/>
    <mergeCell ref="B22:C22"/>
    <mergeCell ref="B23:C23"/>
    <mergeCell ref="B24:C24"/>
    <mergeCell ref="A26:C26"/>
    <mergeCell ref="K26:L26"/>
    <mergeCell ref="B27:C27"/>
    <mergeCell ref="B28:C28"/>
    <mergeCell ref="A2:H3"/>
    <mergeCell ref="J8:R8"/>
    <mergeCell ref="J9:R9"/>
    <mergeCell ref="A4:H4"/>
    <mergeCell ref="J4:R4"/>
    <mergeCell ref="A5:H7"/>
    <mergeCell ref="J5:R5"/>
    <mergeCell ref="J6:R6"/>
    <mergeCell ref="J7:R7"/>
  </mergeCells>
  <conditionalFormatting sqref="L20:L24 L41:L44">
    <cfRule type="containsText" dxfId="33" priority="73" operator="containsText" text="not">
      <formula>NOT(ISERROR(SEARCH("not",L20)))</formula>
    </cfRule>
  </conditionalFormatting>
  <conditionalFormatting sqref="L27:L31">
    <cfRule type="containsText" dxfId="32" priority="33" operator="containsText" text="not">
      <formula>NOT(ISERROR(SEARCH("not",L27)))</formula>
    </cfRule>
  </conditionalFormatting>
  <conditionalFormatting sqref="L34:L38">
    <cfRule type="containsText" dxfId="31" priority="32" operator="containsText" text="not">
      <formula>NOT(ISERROR(SEARCH("not",L34)))</formula>
    </cfRule>
  </conditionalFormatting>
  <conditionalFormatting sqref="L47:L48">
    <cfRule type="containsText" dxfId="30" priority="31" operator="containsText" text="not">
      <formula>NOT(ISERROR(SEARCH("not",L47)))</formula>
    </cfRule>
  </conditionalFormatting>
  <conditionalFormatting sqref="R20:R24">
    <cfRule type="containsText" dxfId="29" priority="59" operator="containsText" text="very likely">
      <formula>NOT(ISERROR(SEARCH("very likely",R20)))</formula>
    </cfRule>
    <cfRule type="containsText" dxfId="28" priority="58" operator="containsText" text="Not observed">
      <formula>NOT(ISERROR(SEARCH("Not observed",R20)))</formula>
    </cfRule>
    <cfRule type="containsText" dxfId="27" priority="60" operator="containsText" text="no data">
      <formula>NOT(ISERROR(SEARCH("no data",R20)))</formula>
    </cfRule>
    <cfRule type="containsText" dxfId="26" priority="61" operator="containsText" text="Some">
      <formula>NOT(ISERROR(SEARCH("Some",R20)))</formula>
    </cfRule>
    <cfRule type="containsText" dxfId="25" priority="62" operator="containsText" text="Low">
      <formula>NOT(ISERROR(SEARCH("Low",R20)))</formula>
    </cfRule>
    <cfRule type="containsText" dxfId="24" priority="63" operator="containsText" text="High">
      <formula>NOT(ISERROR(SEARCH("High",R20)))</formula>
    </cfRule>
  </conditionalFormatting>
  <conditionalFormatting sqref="R27:R31">
    <cfRule type="containsText" dxfId="23" priority="24" operator="containsText" text="High">
      <formula>NOT(ISERROR(SEARCH("High",R27)))</formula>
    </cfRule>
    <cfRule type="containsText" dxfId="22" priority="23" operator="containsText" text="Low">
      <formula>NOT(ISERROR(SEARCH("Low",R27)))</formula>
    </cfRule>
    <cfRule type="containsText" dxfId="21" priority="22" operator="containsText" text="Some">
      <formula>NOT(ISERROR(SEARCH("Some",R27)))</formula>
    </cfRule>
    <cfRule type="containsText" dxfId="20" priority="21" operator="containsText" text="no data">
      <formula>NOT(ISERROR(SEARCH("no data",R27)))</formula>
    </cfRule>
    <cfRule type="containsText" dxfId="19" priority="20" operator="containsText" text="very likely">
      <formula>NOT(ISERROR(SEARCH("very likely",R27)))</formula>
    </cfRule>
    <cfRule type="containsText" dxfId="18" priority="19" operator="containsText" text="Not observed">
      <formula>NOT(ISERROR(SEARCH("Not observed",R27)))</formula>
    </cfRule>
  </conditionalFormatting>
  <conditionalFormatting sqref="R34:R38">
    <cfRule type="containsText" dxfId="17" priority="17" operator="containsText" text="Low">
      <formula>NOT(ISERROR(SEARCH("Low",R34)))</formula>
    </cfRule>
    <cfRule type="containsText" dxfId="16" priority="18" operator="containsText" text="High">
      <formula>NOT(ISERROR(SEARCH("High",R34)))</formula>
    </cfRule>
    <cfRule type="containsText" dxfId="15" priority="13" operator="containsText" text="Not observed">
      <formula>NOT(ISERROR(SEARCH("Not observed",R34)))</formula>
    </cfRule>
    <cfRule type="containsText" dxfId="14" priority="14" operator="containsText" text="very likely">
      <formula>NOT(ISERROR(SEARCH("very likely",R34)))</formula>
    </cfRule>
    <cfRule type="containsText" dxfId="13" priority="15" operator="containsText" text="no data">
      <formula>NOT(ISERROR(SEARCH("no data",R34)))</formula>
    </cfRule>
    <cfRule type="containsText" dxfId="12" priority="16" operator="containsText" text="Some">
      <formula>NOT(ISERROR(SEARCH("Some",R34)))</formula>
    </cfRule>
  </conditionalFormatting>
  <conditionalFormatting sqref="R41:R44">
    <cfRule type="containsText" dxfId="11" priority="8" operator="containsText" text="very likely">
      <formula>NOT(ISERROR(SEARCH("very likely",R41)))</formula>
    </cfRule>
    <cfRule type="containsText" dxfId="10" priority="7" operator="containsText" text="Not observed">
      <formula>NOT(ISERROR(SEARCH("Not observed",R41)))</formula>
    </cfRule>
    <cfRule type="containsText" dxfId="9" priority="12" operator="containsText" text="High">
      <formula>NOT(ISERROR(SEARCH("High",R41)))</formula>
    </cfRule>
    <cfRule type="containsText" dxfId="8" priority="11" operator="containsText" text="Low">
      <formula>NOT(ISERROR(SEARCH("Low",R41)))</formula>
    </cfRule>
    <cfRule type="containsText" dxfId="7" priority="10" operator="containsText" text="Some">
      <formula>NOT(ISERROR(SEARCH("Some",R41)))</formula>
    </cfRule>
    <cfRule type="containsText" dxfId="6" priority="9" operator="containsText" text="no data">
      <formula>NOT(ISERROR(SEARCH("no data",R41)))</formula>
    </cfRule>
  </conditionalFormatting>
  <conditionalFormatting sqref="R47:R48">
    <cfRule type="containsText" dxfId="5" priority="6" operator="containsText" text="High">
      <formula>NOT(ISERROR(SEARCH("High",R47)))</formula>
    </cfRule>
    <cfRule type="containsText" dxfId="4" priority="5" operator="containsText" text="Low">
      <formula>NOT(ISERROR(SEARCH("Low",R47)))</formula>
    </cfRule>
    <cfRule type="containsText" dxfId="3" priority="4" operator="containsText" text="Some">
      <formula>NOT(ISERROR(SEARCH("Some",R47)))</formula>
    </cfRule>
    <cfRule type="containsText" dxfId="2" priority="3" operator="containsText" text="no data">
      <formula>NOT(ISERROR(SEARCH("no data",R47)))</formula>
    </cfRule>
    <cfRule type="containsText" dxfId="1" priority="2" operator="containsText" text="very likely">
      <formula>NOT(ISERROR(SEARCH("very likely",R47)))</formula>
    </cfRule>
    <cfRule type="containsText" dxfId="0" priority="1" operator="containsText" text="Not observed">
      <formula>NOT(ISERROR(SEARCH("Not observed",R47)))</formula>
    </cfRule>
  </conditionalFormatting>
  <dataValidations count="3">
    <dataValidation type="whole" showInputMessage="1" showErrorMessage="1" errorTitle="Please enter a valid number" error="Please only enter numbers without any spaces, letters or decimal points. _x000a_" sqref="D39:G39 D25:G25" xr:uid="{A52DA60B-59D2-4DCF-9E8A-9668A2E002CB}">
      <formula1>0</formula1>
      <formula2>9.99999999999999E+23</formula2>
    </dataValidation>
    <dataValidation type="whole" allowBlank="1" showInputMessage="1" showErrorMessage="1" sqref="H39 H25" xr:uid="{DCEB00BA-7632-4FBA-BEF8-8246DFB2B898}">
      <formula1>0</formula1>
      <formula2>9.99999999999999E+23</formula2>
    </dataValidation>
    <dataValidation allowBlank="1" sqref="A21:A25 A28:A31 A35:A39 A4:A5 T48:XFD48 A41:A44 A48 K46:K47 T21:XFD25 T28:XFD31 K33:K44 T41:XFD44 I28:I31 J3:J12 I48:Q48 I3:I15 T35:XFD39 L20:Q25 K3:R3 S3:XFD15 J47 L41:Q44 L34:Q39 K19:K31 I35:I39 L27:Q31 J20 I21:J25 L47:Q47 J27:J31 J34:J39 I41:J44" xr:uid="{CA77322C-FFE4-4ECB-A0CD-BEF50033F497}"/>
  </dataValidations>
  <pageMargins left="0.25" right="0.25" top="0.75" bottom="0.75" header="0.3" footer="0.3"/>
  <pageSetup pageOrder="overThenDown" orientation="landscape" horizontalDpi="360" verticalDpi="360" r:id="rId1"/>
  <headerFooter>
    <oddHeader>&amp;L&amp;"Arial,Regular"&amp;8&amp;K05+000FeMa-Meter: Organization Diversity 2B (for regulators)&amp;R&amp;"Arial,Regular"&amp;8&amp;K05+000Output data sheet for regulators</oddHeader>
    <oddFooter>&amp;L&amp;"Arial,Regular"&amp;8&amp;K05+000Developed by: Access to Insurance Initiative&amp;C&amp;"Arial,Regular"&amp;8&amp;K05+000https://www.a2ii.org/en/home&amp;R&amp;"Arial,Regular"&amp;8&amp;K05+000&amp;P_x000D_&amp;1#&amp;"Aptos"&amp;10&amp;K000000 Official Use Only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24FCC-142E-497D-B25B-44B0BEBF767E}">
  <dimension ref="A1:AA39"/>
  <sheetViews>
    <sheetView showGridLines="0" tabSelected="1" zoomScaleNormal="100" workbookViewId="0">
      <selection activeCell="A18" sqref="A18"/>
    </sheetView>
  </sheetViews>
  <sheetFormatPr defaultColWidth="0" defaultRowHeight="12.6" zeroHeight="1"/>
  <cols>
    <col min="1" max="27" width="9" style="59" customWidth="1"/>
    <col min="28" max="16384" width="9" style="59" hidden="1"/>
  </cols>
  <sheetData>
    <row r="1" spans="1:9"/>
    <row r="2" spans="1:9" ht="19.5" customHeight="1">
      <c r="B2" s="73"/>
      <c r="C2" s="73"/>
      <c r="D2" s="73"/>
      <c r="E2" s="73"/>
      <c r="F2" s="73"/>
      <c r="G2" s="73"/>
      <c r="H2" s="73"/>
      <c r="I2" s="73"/>
    </row>
    <row r="3" spans="1:9" ht="12.75" customHeight="1">
      <c r="B3" s="72"/>
      <c r="C3" s="72"/>
      <c r="D3" s="72"/>
      <c r="E3" s="72"/>
    </row>
    <row r="4" spans="1:9" ht="12.75" customHeight="1">
      <c r="A4" s="72"/>
      <c r="B4" s="72"/>
      <c r="C4" s="72"/>
      <c r="D4" s="72"/>
      <c r="E4" s="72"/>
    </row>
    <row r="5" spans="1:9" ht="12.75" customHeight="1">
      <c r="A5" s="72"/>
      <c r="B5" s="72"/>
      <c r="C5" s="72"/>
      <c r="D5" s="72"/>
      <c r="E5" s="72"/>
    </row>
    <row r="6" spans="1:9" ht="12.75" customHeight="1">
      <c r="A6" s="72"/>
      <c r="B6" s="72"/>
      <c r="C6" s="72"/>
      <c r="D6" s="72"/>
      <c r="E6" s="72"/>
    </row>
    <row r="7" spans="1:9" ht="12.75" customHeight="1">
      <c r="A7" s="72"/>
      <c r="B7" s="72"/>
      <c r="C7" s="72"/>
      <c r="D7" s="72"/>
      <c r="E7" s="72"/>
    </row>
    <row r="8" spans="1:9" ht="12.75" customHeight="1">
      <c r="C8" s="71"/>
      <c r="D8" s="71"/>
      <c r="E8" s="71"/>
      <c r="F8" s="71"/>
      <c r="G8" s="71"/>
    </row>
    <row r="9" spans="1:9" ht="12.75" customHeight="1">
      <c r="B9" s="71"/>
      <c r="C9" s="71"/>
      <c r="D9" s="71"/>
      <c r="E9" s="71"/>
      <c r="F9" s="71"/>
      <c r="G9" s="71"/>
    </row>
    <row r="10" spans="1:9" ht="12.75" customHeight="1">
      <c r="B10" s="71"/>
      <c r="C10" s="71"/>
      <c r="D10" s="71"/>
      <c r="E10" s="71"/>
      <c r="F10" s="71"/>
      <c r="G10" s="71"/>
    </row>
    <row r="11" spans="1:9" ht="12.75" customHeight="1">
      <c r="B11" s="71"/>
      <c r="C11" s="71"/>
      <c r="D11" s="71"/>
      <c r="E11" s="71"/>
      <c r="F11" s="71"/>
      <c r="G11" s="71"/>
    </row>
    <row r="12" spans="1:9" ht="12.75" customHeight="1">
      <c r="A12" s="128" t="str">
        <f>'Output - Key Indicators'!J19</f>
        <v>1. Sex ratio at different levels</v>
      </c>
      <c r="B12" s="128"/>
      <c r="C12" s="128"/>
      <c r="D12" s="71"/>
      <c r="E12" s="71"/>
      <c r="F12" s="71"/>
      <c r="G12" s="71"/>
    </row>
    <row r="13" spans="1:9" ht="12.75" customHeight="1">
      <c r="A13" s="128"/>
      <c r="B13" s="128"/>
      <c r="C13" s="128"/>
      <c r="D13" s="71"/>
      <c r="E13" s="71"/>
      <c r="F13" s="71"/>
      <c r="G13" s="71"/>
    </row>
    <row r="14" spans="1:9" ht="12.75" customHeight="1">
      <c r="A14" s="128"/>
      <c r="B14" s="128"/>
      <c r="C14" s="128"/>
      <c r="D14" s="71"/>
      <c r="E14" s="71"/>
      <c r="F14" s="71"/>
      <c r="G14" s="71"/>
    </row>
    <row r="15" spans="1:9" ht="12.75" customHeight="1">
      <c r="A15" s="128"/>
      <c r="B15" s="128"/>
      <c r="C15" s="128"/>
      <c r="D15" s="71"/>
      <c r="E15" s="71"/>
      <c r="F15" s="71"/>
      <c r="G15" s="71"/>
    </row>
    <row r="16" spans="1:9" ht="12.75" customHeight="1">
      <c r="A16" s="128"/>
      <c r="B16" s="128"/>
      <c r="C16" s="128"/>
      <c r="D16" s="71"/>
      <c r="E16" s="71"/>
      <c r="F16" s="71"/>
      <c r="G16" s="71"/>
    </row>
    <row r="17" spans="1:7" ht="12.75" customHeight="1">
      <c r="A17" s="128"/>
      <c r="B17" s="128"/>
      <c r="C17" s="128"/>
      <c r="D17" s="71"/>
      <c r="E17" s="71"/>
      <c r="F17" s="71"/>
      <c r="G17" s="71"/>
    </row>
    <row r="18" spans="1:7" ht="12.75" customHeight="1">
      <c r="A18" s="73"/>
      <c r="B18" s="73"/>
      <c r="C18" s="73"/>
      <c r="D18" s="71"/>
      <c r="E18" s="71"/>
      <c r="F18" s="71"/>
      <c r="G18" s="71"/>
    </row>
    <row r="19" spans="1:7" ht="12.75" customHeight="1">
      <c r="A19" s="73"/>
      <c r="B19" s="73"/>
      <c r="C19" s="73"/>
      <c r="D19" s="71"/>
      <c r="E19" s="71"/>
      <c r="F19" s="71"/>
      <c r="G19" s="71"/>
    </row>
    <row r="20" spans="1:7" ht="12.75" customHeight="1">
      <c r="A20" s="73"/>
      <c r="B20" s="73"/>
      <c r="C20" s="73"/>
      <c r="D20" s="71"/>
      <c r="E20" s="71"/>
      <c r="F20" s="71"/>
      <c r="G20" s="71"/>
    </row>
    <row r="21" spans="1:7" ht="12.75" customHeight="1">
      <c r="A21" s="73"/>
      <c r="B21" s="73"/>
      <c r="C21" s="73"/>
    </row>
    <row r="22" spans="1:7" ht="12.75" customHeight="1">
      <c r="A22" s="73"/>
      <c r="B22" s="73"/>
      <c r="C22" s="73"/>
    </row>
    <row r="23" spans="1:7" ht="12.75" customHeight="1">
      <c r="A23" s="73"/>
      <c r="B23" s="73"/>
      <c r="C23" s="73"/>
    </row>
    <row r="24" spans="1:7" ht="12.75" customHeight="1">
      <c r="A24" s="73"/>
      <c r="B24" s="73"/>
      <c r="C24" s="73"/>
    </row>
    <row r="25" spans="1:7"/>
    <row r="26" spans="1:7"/>
    <row r="27" spans="1:7"/>
    <row r="28" spans="1:7"/>
    <row r="29" spans="1:7"/>
    <row r="30" spans="1:7"/>
    <row r="31" spans="1:7"/>
    <row r="32" spans="1:7"/>
    <row r="33"/>
    <row r="34"/>
    <row r="35"/>
    <row r="36"/>
    <row r="37"/>
    <row r="38"/>
    <row r="39"/>
  </sheetData>
  <sheetProtection algorithmName="SHA-512" hashValue="ITLC3x5/dQRz01RyWEVkEOtqo4bhsUk58/Kq5DEGbRHqIrK6hVGyy4D3gTmuN6p4e4l10oydTcHTYHcX1O6Qaw==" saltValue="8H5Y/REKqA1myb396B2IfQ==" spinCount="100000" sheet="1" scenarios="1"/>
  <mergeCells count="1">
    <mergeCell ref="A12:C17"/>
  </mergeCells>
  <pageMargins left="0.7" right="0.7" top="0.75" bottom="0.75" header="0.3" footer="0.3"/>
  <pageSetup orientation="landscape" horizontalDpi="360" verticalDpi="360" r:id="rId1"/>
  <headerFooter>
    <oddHeader>&amp;L&amp;"Arial,Regular"&amp;8&amp;K05+000FeMa-Meter: Organization Diversity 2B (for regulators)&amp;R&amp;"Arial,Regular"&amp;8&amp;K05+000Graphs: Organizational diversity at key levels</oddHeader>
    <oddFooter>&amp;L&amp;"Arial,Regular"&amp;8&amp;K05+000Developed by: Access to Insurance Initiative&amp;C&amp;"Arial,Regular"&amp;8&amp;K05+000https://www.a2ii.org/en/home&amp;R&amp;"Arial,Regular"&amp;8&amp;K05+000&amp;P_x000D_&amp;1#&amp;"Aptos"&amp;10&amp;K000000 Official Use Only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5B2C-F3B5-4941-A475-6CC9B78BAC47}">
  <dimension ref="A1:AA39"/>
  <sheetViews>
    <sheetView showGridLines="0" zoomScaleNormal="100" workbookViewId="0">
      <selection activeCell="A17" sqref="A17"/>
    </sheetView>
  </sheetViews>
  <sheetFormatPr defaultColWidth="0" defaultRowHeight="12.75" customHeight="1" zeroHeight="1"/>
  <cols>
    <col min="1" max="27" width="9" style="59" customWidth="1"/>
    <col min="28" max="16384" width="9" style="59" hidden="1"/>
  </cols>
  <sheetData>
    <row r="1" spans="1:9" ht="12.6"/>
    <row r="2" spans="1:9" ht="19.5" customHeight="1">
      <c r="B2" s="73"/>
      <c r="C2" s="73"/>
      <c r="D2" s="73"/>
      <c r="E2" s="73"/>
      <c r="F2" s="73"/>
      <c r="G2" s="73"/>
      <c r="H2" s="73"/>
      <c r="I2" s="73"/>
    </row>
    <row r="3" spans="1:9" ht="12.75" customHeight="1">
      <c r="B3" s="72"/>
      <c r="C3" s="72"/>
      <c r="D3" s="72"/>
      <c r="E3" s="72"/>
    </row>
    <row r="4" spans="1:9" ht="12.75" customHeight="1">
      <c r="A4" s="72"/>
      <c r="B4" s="72"/>
      <c r="C4" s="72"/>
      <c r="D4" s="72"/>
      <c r="E4" s="72"/>
    </row>
    <row r="5" spans="1:9" ht="12.75" customHeight="1">
      <c r="A5" s="72"/>
      <c r="B5" s="72"/>
      <c r="C5" s="72"/>
      <c r="D5" s="72"/>
      <c r="E5" s="72"/>
    </row>
    <row r="6" spans="1:9" ht="12.75" customHeight="1">
      <c r="A6" s="72"/>
      <c r="B6" s="72"/>
      <c r="C6" s="72"/>
      <c r="D6" s="72"/>
      <c r="E6" s="72"/>
    </row>
    <row r="7" spans="1:9" ht="12.75" customHeight="1">
      <c r="A7" s="72"/>
      <c r="B7" s="72"/>
      <c r="C7" s="72"/>
      <c r="D7" s="72"/>
      <c r="E7" s="72"/>
    </row>
    <row r="8" spans="1:9" ht="12.75" customHeight="1">
      <c r="C8" s="71"/>
      <c r="D8" s="71"/>
      <c r="E8" s="71"/>
      <c r="F8" s="71"/>
      <c r="G8" s="71"/>
    </row>
    <row r="9" spans="1:9" ht="12.75" customHeight="1">
      <c r="B9" s="71"/>
      <c r="C9" s="71"/>
      <c r="D9" s="71"/>
      <c r="E9" s="71"/>
      <c r="F9" s="71"/>
      <c r="G9" s="71"/>
    </row>
    <row r="10" spans="1:9" ht="12.75" customHeight="1">
      <c r="B10" s="71"/>
      <c r="C10" s="71"/>
      <c r="D10" s="71"/>
      <c r="E10" s="71"/>
      <c r="F10" s="71"/>
      <c r="G10" s="71"/>
    </row>
    <row r="11" spans="1:9" ht="12.75" customHeight="1">
      <c r="B11" s="71"/>
      <c r="C11" s="71"/>
      <c r="D11" s="71"/>
      <c r="E11" s="71"/>
      <c r="F11" s="71"/>
      <c r="G11" s="71"/>
    </row>
    <row r="12" spans="1:9" ht="12.75" customHeight="1">
      <c r="A12" s="128" t="str">
        <f>'Output - Key Indicators'!J26</f>
        <v>2. Sex ratio of new hires</v>
      </c>
      <c r="B12" s="128"/>
      <c r="C12" s="128"/>
      <c r="D12" s="71"/>
      <c r="E12" s="71"/>
      <c r="F12" s="71"/>
      <c r="G12" s="71"/>
    </row>
    <row r="13" spans="1:9" ht="12.75" customHeight="1">
      <c r="A13" s="128"/>
      <c r="B13" s="128"/>
      <c r="C13" s="128"/>
      <c r="D13" s="71"/>
      <c r="E13" s="71"/>
      <c r="F13" s="71"/>
      <c r="G13" s="71"/>
    </row>
    <row r="14" spans="1:9" ht="12.75" customHeight="1">
      <c r="A14" s="128"/>
      <c r="B14" s="128"/>
      <c r="C14" s="128"/>
      <c r="D14" s="71"/>
      <c r="E14" s="71"/>
      <c r="F14" s="71"/>
      <c r="G14" s="71"/>
    </row>
    <row r="15" spans="1:9" ht="12.75" customHeight="1">
      <c r="A15" s="128"/>
      <c r="B15" s="128"/>
      <c r="C15" s="128"/>
      <c r="D15" s="71"/>
      <c r="E15" s="71"/>
      <c r="F15" s="71"/>
      <c r="G15" s="71"/>
    </row>
    <row r="16" spans="1:9" ht="12.75" customHeight="1">
      <c r="A16" s="128"/>
      <c r="B16" s="128"/>
      <c r="C16" s="128"/>
      <c r="D16" s="71"/>
      <c r="E16" s="71"/>
      <c r="F16" s="71"/>
      <c r="G16" s="71"/>
    </row>
    <row r="17" spans="1:7" ht="12.75" customHeight="1">
      <c r="A17" s="73"/>
      <c r="B17" s="73"/>
      <c r="C17" s="73"/>
      <c r="D17" s="71"/>
      <c r="E17" s="71"/>
      <c r="F17" s="71"/>
      <c r="G17" s="71"/>
    </row>
    <row r="18" spans="1:7" ht="12.75" customHeight="1">
      <c r="A18" s="73"/>
      <c r="B18" s="73"/>
      <c r="C18" s="73"/>
      <c r="D18" s="71"/>
      <c r="E18" s="71"/>
      <c r="F18" s="71"/>
      <c r="G18" s="71"/>
    </row>
    <row r="19" spans="1:7" ht="12.75" customHeight="1">
      <c r="A19" s="73"/>
      <c r="B19" s="73"/>
      <c r="C19" s="73"/>
      <c r="D19" s="71"/>
      <c r="E19" s="71"/>
      <c r="F19" s="71"/>
      <c r="G19" s="71"/>
    </row>
    <row r="20" spans="1:7" ht="12.75" customHeight="1">
      <c r="A20" s="73"/>
      <c r="B20" s="73"/>
      <c r="C20" s="73"/>
      <c r="D20" s="71"/>
      <c r="E20" s="71"/>
      <c r="F20" s="71"/>
      <c r="G20" s="71"/>
    </row>
    <row r="21" spans="1:7" ht="12.75" customHeight="1">
      <c r="A21" s="73"/>
      <c r="B21" s="73"/>
      <c r="C21" s="73"/>
    </row>
    <row r="22" spans="1:7" ht="12.75" customHeight="1">
      <c r="A22" s="73"/>
      <c r="B22" s="73"/>
      <c r="C22" s="73"/>
    </row>
    <row r="23" spans="1:7" ht="12.75" customHeight="1">
      <c r="A23" s="73"/>
      <c r="B23" s="73"/>
      <c r="C23" s="73"/>
    </row>
    <row r="24" spans="1:7" ht="12.75" customHeight="1">
      <c r="A24" s="73"/>
      <c r="B24" s="73"/>
      <c r="C24" s="73"/>
    </row>
    <row r="25" spans="1:7" ht="12.6"/>
    <row r="26" spans="1:7" ht="12.6"/>
    <row r="27" spans="1:7" ht="12.6"/>
    <row r="28" spans="1:7" ht="12.6"/>
    <row r="29" spans="1:7" ht="12.6"/>
    <row r="30" spans="1:7" ht="12.6"/>
    <row r="31" spans="1:7" ht="12.6"/>
    <row r="32" spans="1:7" ht="12.6"/>
    <row r="33" ht="12.6"/>
    <row r="34" ht="12.6"/>
    <row r="35" ht="12.6"/>
    <row r="36" ht="12.6"/>
    <row r="37" ht="12.6"/>
    <row r="38" ht="12.6"/>
    <row r="39" ht="12.6"/>
  </sheetData>
  <sheetProtection algorithmName="SHA-512" hashValue="eV0r9OJqU9Eq/iY3H6XR/YUSVsyvD/XvtjSp04jFukWAJzPMjMlD2d+2vSZdhMeTZ+aaG1IBXvU1fAkehduWDQ==" saltValue="j6izBx6U3BstXi1QX5yEWA==" spinCount="100000" sheet="1" scenarios="1"/>
  <mergeCells count="1">
    <mergeCell ref="A12:C16"/>
  </mergeCells>
  <pageMargins left="0.7" right="0.7" top="0.75" bottom="0.75" header="0.3" footer="0.3"/>
  <pageSetup orientation="landscape" horizontalDpi="360" verticalDpi="360" r:id="rId1"/>
  <headerFooter>
    <oddHeader>&amp;L&amp;"Arial,Regular"&amp;8&amp;K05+000FeMa-Meter: Organization Diversity 2B (for regulators)&amp;R&amp;"Arial,Regular"&amp;8&amp;K05+000Graphs: Newly hired staff at key levels</oddHeader>
    <oddFooter>&amp;L&amp;"Arial,Regular"&amp;8&amp;K05+000Developed by: Access to Insurance Initiative&amp;C&amp;"Arial,Regular"&amp;8&amp;K05+000https://www.a2ii.org/en/home&amp;R&amp;"Arial,Regular"&amp;8&amp;K05+000&amp;P_x000D_&amp;1#&amp;"Aptos"&amp;10&amp;K000000 Official Use Only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55CB1-F5BA-437F-AC5A-553D1B1035E8}">
  <dimension ref="A1:AA39"/>
  <sheetViews>
    <sheetView showGridLines="0" zoomScaleNormal="100" workbookViewId="0">
      <selection activeCell="A17" sqref="A17"/>
    </sheetView>
  </sheetViews>
  <sheetFormatPr defaultColWidth="0" defaultRowHeight="12.75" customHeight="1" zeroHeight="1"/>
  <cols>
    <col min="1" max="27" width="9" style="59" customWidth="1"/>
    <col min="28" max="16384" width="9" style="59" hidden="1"/>
  </cols>
  <sheetData>
    <row r="1" spans="1:9" ht="12.6"/>
    <row r="2" spans="1:9" ht="19.5" customHeight="1">
      <c r="B2" s="73"/>
      <c r="C2" s="73"/>
      <c r="D2" s="73"/>
      <c r="E2" s="73"/>
      <c r="F2" s="73"/>
      <c r="G2" s="73"/>
      <c r="H2" s="73"/>
      <c r="I2" s="73"/>
    </row>
    <row r="3" spans="1:9" ht="12.75" customHeight="1">
      <c r="B3" s="72"/>
      <c r="C3" s="72"/>
      <c r="D3" s="72"/>
      <c r="E3" s="72"/>
    </row>
    <row r="4" spans="1:9" ht="12.75" customHeight="1">
      <c r="A4" s="72"/>
      <c r="B4" s="72"/>
      <c r="C4" s="72"/>
      <c r="D4" s="72"/>
      <c r="E4" s="72"/>
    </row>
    <row r="5" spans="1:9" ht="12.75" customHeight="1">
      <c r="A5" s="72"/>
      <c r="B5" s="72"/>
      <c r="C5" s="72"/>
      <c r="D5" s="72"/>
      <c r="E5" s="72"/>
    </row>
    <row r="6" spans="1:9" ht="12.75" customHeight="1">
      <c r="A6" s="72"/>
      <c r="B6" s="72"/>
      <c r="C6" s="72"/>
      <c r="D6" s="72"/>
      <c r="E6" s="72"/>
    </row>
    <row r="7" spans="1:9" ht="12.75" customHeight="1">
      <c r="A7" s="72"/>
      <c r="B7" s="72"/>
      <c r="C7" s="72"/>
      <c r="D7" s="72"/>
      <c r="E7" s="72"/>
    </row>
    <row r="8" spans="1:9" ht="12.75" customHeight="1">
      <c r="C8" s="71"/>
      <c r="D8" s="71"/>
      <c r="E8" s="71"/>
      <c r="F8" s="71"/>
      <c r="G8" s="71"/>
    </row>
    <row r="9" spans="1:9" ht="12.75" customHeight="1">
      <c r="B9" s="71"/>
      <c r="C9" s="71"/>
      <c r="D9" s="71"/>
      <c r="E9" s="71"/>
      <c r="F9" s="71"/>
      <c r="G9" s="71"/>
    </row>
    <row r="10" spans="1:9" ht="12.75" customHeight="1">
      <c r="B10" s="71"/>
      <c r="C10" s="71"/>
      <c r="D10" s="71"/>
      <c r="E10" s="71"/>
      <c r="F10" s="71"/>
      <c r="G10" s="71"/>
    </row>
    <row r="11" spans="1:9" ht="12.75" customHeight="1">
      <c r="B11" s="71"/>
      <c r="C11" s="71"/>
      <c r="D11" s="71"/>
      <c r="E11" s="71"/>
      <c r="F11" s="71"/>
      <c r="G11" s="71"/>
    </row>
    <row r="12" spans="1:9" ht="12.75" customHeight="1">
      <c r="A12" s="128" t="str">
        <f>'Output - Key Indicators'!J33</f>
        <v>3. Sex ratio of staff turnover</v>
      </c>
      <c r="B12" s="128"/>
      <c r="C12" s="128"/>
      <c r="D12" s="71"/>
      <c r="E12" s="71"/>
      <c r="F12" s="71"/>
      <c r="G12" s="71"/>
    </row>
    <row r="13" spans="1:9" ht="12.75" customHeight="1">
      <c r="A13" s="128"/>
      <c r="B13" s="128"/>
      <c r="C13" s="128"/>
      <c r="D13" s="71"/>
      <c r="E13" s="71"/>
      <c r="F13" s="71"/>
      <c r="G13" s="71"/>
    </row>
    <row r="14" spans="1:9" ht="12.75" customHeight="1">
      <c r="A14" s="128"/>
      <c r="B14" s="128"/>
      <c r="C14" s="128"/>
      <c r="D14" s="71"/>
      <c r="E14" s="71"/>
      <c r="F14" s="71"/>
      <c r="G14" s="71"/>
    </row>
    <row r="15" spans="1:9" ht="12.75" customHeight="1">
      <c r="A15" s="128"/>
      <c r="B15" s="128"/>
      <c r="C15" s="128"/>
      <c r="D15" s="71"/>
      <c r="E15" s="71"/>
      <c r="F15" s="71"/>
      <c r="G15" s="71"/>
    </row>
    <row r="16" spans="1:9" ht="12.75" customHeight="1">
      <c r="A16" s="128"/>
      <c r="B16" s="128"/>
      <c r="C16" s="128"/>
      <c r="D16" s="71"/>
      <c r="E16" s="71"/>
      <c r="F16" s="71"/>
      <c r="G16" s="71"/>
    </row>
    <row r="17" spans="1:7" ht="12.75" customHeight="1">
      <c r="A17" s="73"/>
      <c r="B17" s="73"/>
      <c r="C17" s="73"/>
      <c r="D17" s="71"/>
      <c r="E17" s="71"/>
      <c r="F17" s="71"/>
      <c r="G17" s="71"/>
    </row>
    <row r="18" spans="1:7" ht="12.75" customHeight="1">
      <c r="A18" s="73"/>
      <c r="B18" s="73"/>
      <c r="C18" s="73"/>
      <c r="D18" s="71"/>
      <c r="E18" s="71"/>
      <c r="F18" s="71"/>
      <c r="G18" s="71"/>
    </row>
    <row r="19" spans="1:7" ht="12.75" customHeight="1">
      <c r="A19" s="73"/>
      <c r="B19" s="73"/>
      <c r="C19" s="73"/>
      <c r="D19" s="71"/>
      <c r="E19" s="71"/>
      <c r="F19" s="71"/>
      <c r="G19" s="71"/>
    </row>
    <row r="20" spans="1:7" ht="12.75" customHeight="1">
      <c r="A20" s="73"/>
      <c r="B20" s="73"/>
      <c r="C20" s="73"/>
      <c r="D20" s="71"/>
      <c r="E20" s="71"/>
      <c r="F20" s="71"/>
      <c r="G20" s="71"/>
    </row>
    <row r="21" spans="1:7" ht="12.75" customHeight="1">
      <c r="A21" s="73"/>
      <c r="B21" s="73"/>
      <c r="C21" s="73"/>
    </row>
    <row r="22" spans="1:7" ht="12.75" customHeight="1">
      <c r="A22" s="73"/>
      <c r="B22" s="73"/>
      <c r="C22" s="73"/>
    </row>
    <row r="23" spans="1:7" ht="12.75" customHeight="1">
      <c r="A23" s="73"/>
      <c r="B23" s="73"/>
      <c r="C23" s="73"/>
    </row>
    <row r="24" spans="1:7" ht="12.75" customHeight="1">
      <c r="A24" s="73"/>
      <c r="B24" s="73"/>
      <c r="C24" s="73"/>
    </row>
    <row r="25" spans="1:7" ht="12.6"/>
    <row r="26" spans="1:7" ht="12.6"/>
    <row r="27" spans="1:7" ht="12.6"/>
    <row r="28" spans="1:7" ht="12.6"/>
    <row r="29" spans="1:7" ht="12.6"/>
    <row r="30" spans="1:7" ht="12.6"/>
    <row r="31" spans="1:7" ht="12.6"/>
    <row r="32" spans="1:7" ht="12.6"/>
    <row r="33" ht="12.6"/>
    <row r="34" ht="12.6"/>
    <row r="35" ht="12.6"/>
    <row r="36" ht="12.6"/>
    <row r="37" ht="12.6"/>
    <row r="38" ht="12.6"/>
    <row r="39" ht="12.6"/>
  </sheetData>
  <sheetProtection algorithmName="SHA-512" hashValue="ulMypLgrLAxsPRjCOUIFO2nRdrMVDOgPnQYpa2AL82OCBVh6peWhTThjwBj7y9EeKbPbQ9E4dO5kny2tsLO6jA==" saltValue="uUjKO75cC2ybi1+namdIVg==" spinCount="100000" sheet="1" scenarios="1"/>
  <mergeCells count="1">
    <mergeCell ref="A12:C16"/>
  </mergeCells>
  <pageMargins left="0.7" right="0.7" top="0.75" bottom="0.75" header="0.3" footer="0.3"/>
  <pageSetup orientation="landscape" horizontalDpi="360" verticalDpi="360" r:id="rId1"/>
  <headerFooter>
    <oddHeader>&amp;L&amp;"Arial,Regular"&amp;8&amp;K05+000FeMa-Meter: Organization Diversity 2B (for regulators)&amp;R&amp;"Arial,Regular"&amp;8&amp;K05+000Graphs: Staff churn rate at key levels</oddHeader>
    <oddFooter>&amp;L&amp;"Arial,Regular"&amp;8&amp;K05+000Developed by: Access to Insurance Initiative&amp;C&amp;"Arial,Regular"&amp;8&amp;K05+000https://www.a2ii.org/en/home&amp;R&amp;"Arial,Regular"&amp;8&amp;K05+000&amp;P_x000D_&amp;1#&amp;"Aptos"&amp;10&amp;K000000 Official Use Only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D02C4-525F-44E5-BFE8-87C1B4EC97A5}">
  <dimension ref="A1:AA39"/>
  <sheetViews>
    <sheetView showGridLines="0" zoomScaleNormal="100" workbookViewId="0">
      <selection activeCell="A17" sqref="A17"/>
    </sheetView>
  </sheetViews>
  <sheetFormatPr defaultColWidth="0" defaultRowHeight="12.75" customHeight="1" zeroHeight="1"/>
  <cols>
    <col min="1" max="27" width="9" style="59" customWidth="1"/>
    <col min="28" max="16384" width="9" style="59" hidden="1"/>
  </cols>
  <sheetData>
    <row r="1" spans="1:9" ht="12.6"/>
    <row r="2" spans="1:9" ht="19.5" customHeight="1">
      <c r="B2" s="73"/>
      <c r="C2" s="73"/>
      <c r="D2" s="73"/>
      <c r="E2" s="73"/>
      <c r="F2" s="73"/>
      <c r="G2" s="73"/>
      <c r="H2" s="73"/>
      <c r="I2" s="73"/>
    </row>
    <row r="3" spans="1:9" ht="12.75" customHeight="1">
      <c r="B3" s="72"/>
      <c r="C3" s="72"/>
      <c r="D3" s="72"/>
      <c r="E3" s="72"/>
    </row>
    <row r="4" spans="1:9" ht="12.75" customHeight="1">
      <c r="A4" s="72"/>
      <c r="B4" s="72"/>
      <c r="C4" s="72"/>
      <c r="D4" s="72"/>
      <c r="E4" s="72"/>
    </row>
    <row r="5" spans="1:9" ht="12.75" customHeight="1">
      <c r="A5" s="72"/>
      <c r="B5" s="72"/>
      <c r="C5" s="72"/>
      <c r="D5" s="72"/>
      <c r="E5" s="72"/>
    </row>
    <row r="6" spans="1:9" ht="12.75" customHeight="1">
      <c r="A6" s="72"/>
      <c r="B6" s="72"/>
      <c r="C6" s="72"/>
      <c r="D6" s="72"/>
      <c r="E6" s="72"/>
    </row>
    <row r="7" spans="1:9" ht="12.75" customHeight="1">
      <c r="A7" s="72"/>
      <c r="B7" s="72"/>
      <c r="C7" s="72"/>
      <c r="D7" s="72"/>
      <c r="E7" s="72"/>
    </row>
    <row r="8" spans="1:9" ht="12.75" customHeight="1">
      <c r="C8" s="71"/>
      <c r="D8" s="71"/>
      <c r="E8" s="71"/>
      <c r="F8" s="71"/>
      <c r="G8" s="71"/>
    </row>
    <row r="9" spans="1:9" ht="12.75" customHeight="1">
      <c r="B9" s="71"/>
      <c r="C9" s="71"/>
      <c r="D9" s="71"/>
      <c r="E9" s="71"/>
      <c r="F9" s="71"/>
      <c r="G9" s="71"/>
    </row>
    <row r="10" spans="1:9" ht="12.75" customHeight="1">
      <c r="B10" s="71"/>
      <c r="C10" s="71"/>
      <c r="D10" s="71"/>
      <c r="E10" s="71"/>
      <c r="F10" s="71"/>
      <c r="G10" s="71"/>
    </row>
    <row r="11" spans="1:9" ht="12.75" customHeight="1">
      <c r="B11" s="71"/>
      <c r="C11" s="71"/>
      <c r="D11" s="71"/>
      <c r="E11" s="71"/>
      <c r="F11" s="71"/>
      <c r="G11" s="71"/>
    </row>
    <row r="12" spans="1:9" ht="12.75" customHeight="1">
      <c r="A12" s="128" t="str">
        <f>'Output - Key Indicators'!J40</f>
        <v>4. Sex ratio of staff promotion</v>
      </c>
      <c r="B12" s="128"/>
      <c r="C12" s="128"/>
      <c r="D12" s="128"/>
      <c r="E12" s="71"/>
      <c r="F12" s="71"/>
      <c r="G12" s="71"/>
    </row>
    <row r="13" spans="1:9" ht="12.75" customHeight="1">
      <c r="A13" s="128"/>
      <c r="B13" s="128"/>
      <c r="C13" s="128"/>
      <c r="D13" s="128"/>
      <c r="E13" s="71"/>
      <c r="F13" s="71"/>
      <c r="G13" s="71"/>
    </row>
    <row r="14" spans="1:9" ht="12.75" customHeight="1">
      <c r="A14" s="128"/>
      <c r="B14" s="128"/>
      <c r="C14" s="128"/>
      <c r="D14" s="128"/>
      <c r="E14" s="71"/>
      <c r="F14" s="71"/>
      <c r="G14" s="71"/>
    </row>
    <row r="15" spans="1:9" ht="12.75" customHeight="1">
      <c r="A15" s="128"/>
      <c r="B15" s="128"/>
      <c r="C15" s="128"/>
      <c r="D15" s="128"/>
      <c r="E15" s="71"/>
      <c r="F15" s="71"/>
      <c r="G15" s="71"/>
    </row>
    <row r="16" spans="1:9" ht="12.75" customHeight="1">
      <c r="A16" s="128"/>
      <c r="B16" s="128"/>
      <c r="C16" s="128"/>
      <c r="D16" s="128"/>
      <c r="E16" s="71"/>
      <c r="F16" s="71"/>
      <c r="G16" s="71"/>
    </row>
    <row r="17" spans="1:7" ht="12.75" customHeight="1">
      <c r="A17" s="73"/>
      <c r="B17" s="73"/>
      <c r="C17" s="73"/>
      <c r="D17" s="71"/>
      <c r="E17" s="71"/>
      <c r="F17" s="71"/>
      <c r="G17" s="71"/>
    </row>
    <row r="18" spans="1:7" ht="12.75" customHeight="1">
      <c r="A18" s="73"/>
      <c r="B18" s="73"/>
      <c r="C18" s="73"/>
      <c r="D18" s="71"/>
      <c r="E18" s="71"/>
      <c r="F18" s="71"/>
      <c r="G18" s="71"/>
    </row>
    <row r="19" spans="1:7" ht="12.75" customHeight="1">
      <c r="A19" s="73"/>
      <c r="B19" s="73"/>
      <c r="C19" s="73"/>
      <c r="D19" s="71"/>
      <c r="E19" s="71"/>
      <c r="F19" s="71"/>
      <c r="G19" s="71"/>
    </row>
    <row r="20" spans="1:7" ht="12.75" customHeight="1">
      <c r="A20" s="73"/>
      <c r="B20" s="73"/>
      <c r="C20" s="73"/>
      <c r="D20" s="71"/>
      <c r="E20" s="71"/>
      <c r="F20" s="71"/>
      <c r="G20" s="71"/>
    </row>
    <row r="21" spans="1:7" ht="12.75" customHeight="1">
      <c r="A21" s="73"/>
      <c r="B21" s="73"/>
      <c r="C21" s="73"/>
    </row>
    <row r="22" spans="1:7" ht="12.75" customHeight="1">
      <c r="A22" s="73"/>
      <c r="B22" s="73"/>
      <c r="C22" s="73"/>
    </row>
    <row r="23" spans="1:7" ht="12.75" customHeight="1">
      <c r="A23" s="73"/>
      <c r="B23" s="73"/>
      <c r="C23" s="73"/>
    </row>
    <row r="24" spans="1:7" ht="12.75" customHeight="1">
      <c r="A24" s="73"/>
      <c r="B24" s="73"/>
      <c r="C24" s="73"/>
    </row>
    <row r="25" spans="1:7" ht="12.6"/>
    <row r="26" spans="1:7" ht="12.6"/>
    <row r="27" spans="1:7" ht="12.6"/>
    <row r="28" spans="1:7" ht="12.6"/>
    <row r="29" spans="1:7" ht="12.6"/>
    <row r="30" spans="1:7" ht="12.6"/>
    <row r="31" spans="1:7" ht="12.6"/>
    <row r="32" spans="1:7" ht="12.6"/>
    <row r="33" ht="12.6"/>
    <row r="34" ht="12.6"/>
    <row r="35" ht="12.6"/>
    <row r="36" ht="12.6"/>
    <row r="37" ht="12.6"/>
    <row r="38" ht="12.6"/>
    <row r="39" ht="12.6"/>
  </sheetData>
  <sheetProtection algorithmName="SHA-512" hashValue="ceXV/8jT6i9g7yPx9CHQNK8kvIJEG92Hpovez0n0fE6T5eYflJSq9cX7n2TDRl3SEfU11K9LBXhrz6wuVyQU5g==" saltValue="DJV2o1tw0TBLJvVMbQUy4w==" spinCount="100000" sheet="1" scenarios="1"/>
  <mergeCells count="1">
    <mergeCell ref="A12:D16"/>
  </mergeCells>
  <pageMargins left="0.7" right="0.7" top="0.75" bottom="0.75" header="0.3" footer="0.3"/>
  <pageSetup orientation="landscape" horizontalDpi="360" verticalDpi="360" r:id="rId1"/>
  <headerFooter>
    <oddHeader>&amp;L&amp;"Arial,Regular"&amp;8&amp;K05+000FeMa-Meter: Organization Diversity 2B (for regulators)&amp;R&amp;"Arial,Regular"&amp;8&amp;K05+000Graphs: Promotion at key levels</oddHeader>
    <oddFooter>&amp;L&amp;"Arial,Regular"&amp;8&amp;K05+000Developed by: Access to Insurance Initiative&amp;C
&amp;"Arial,Regular"&amp;8&amp;K05+000https://www.a2ii.org/en/home&amp;R&amp;"Arial,Regular"&amp;8&amp;K05+000&amp;P_x000D_&amp;1#&amp;"Aptos"&amp;10&amp;K000000 Official Use Only</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52B73079E358241991354EB861B83C7" ma:contentTypeVersion="12" ma:contentTypeDescription="Ein neues Dokument erstellen." ma:contentTypeScope="" ma:versionID="1bd0f9599db0bb1a6cd9185a8891bfe3">
  <xsd:schema xmlns:xsd="http://www.w3.org/2001/XMLSchema" xmlns:xs="http://www.w3.org/2001/XMLSchema" xmlns:p="http://schemas.microsoft.com/office/2006/metadata/properties" xmlns:ns2="0edc1919-4ccd-4a88-977e-98b1cee7ed77" xmlns:ns3="d752710f-e807-4d73-a4c9-bf5f49cd97df" targetNamespace="http://schemas.microsoft.com/office/2006/metadata/properties" ma:root="true" ma:fieldsID="f09338d20d0a297f9beb0391b0d97325" ns2:_="" ns3:_="">
    <xsd:import namespace="0edc1919-4ccd-4a88-977e-98b1cee7ed77"/>
    <xsd:import namespace="d752710f-e807-4d73-a4c9-bf5f49cd97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c1919-4ccd-4a88-977e-98b1cee7ed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52710f-e807-4d73-a4c9-bf5f49cd97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692ead-ee8a-4f7e-8c9b-591d153cbef2}" ma:internalName="TaxCatchAll" ma:showField="CatchAllData" ma:web="d752710f-e807-4d73-a4c9-bf5f49cd97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dc1919-4ccd-4a88-977e-98b1cee7ed77">
      <Terms xmlns="http://schemas.microsoft.com/office/infopath/2007/PartnerControls"/>
    </lcf76f155ced4ddcb4097134ff3c332f>
    <TaxCatchAll xmlns="d752710f-e807-4d73-a4c9-bf5f49cd97df" xsi:nil="true"/>
  </documentManagement>
</p:properties>
</file>

<file path=customXml/itemProps1.xml><?xml version="1.0" encoding="utf-8"?>
<ds:datastoreItem xmlns:ds="http://schemas.openxmlformats.org/officeDocument/2006/customXml" ds:itemID="{AC79FF13-8DD8-4B6B-ADDC-052E896454DB}"/>
</file>

<file path=customXml/itemProps2.xml><?xml version="1.0" encoding="utf-8"?>
<ds:datastoreItem xmlns:ds="http://schemas.openxmlformats.org/officeDocument/2006/customXml" ds:itemID="{6E62756C-E95A-4C71-8981-7E15A3B97A55}"/>
</file>

<file path=customXml/itemProps3.xml><?xml version="1.0" encoding="utf-8"?>
<ds:datastoreItem xmlns:ds="http://schemas.openxmlformats.org/officeDocument/2006/customXml" ds:itemID="{57C70005-7AA9-4BCD-8B59-7F0FDD48B7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Shilpi Shastri</dc:creator>
  <cp:keywords/>
  <dc:description/>
  <cp:lastModifiedBy>Lamis Daoud</cp:lastModifiedBy>
  <cp:revision/>
  <dcterms:created xsi:type="dcterms:W3CDTF">2023-12-07T02:41:06Z</dcterms:created>
  <dcterms:modified xsi:type="dcterms:W3CDTF">2025-09-30T15:35:33Z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0x010100E52B73079E358241991354EB861B83C7</vt:lpwstr>
  </property>
  <property fmtid="{D5CDD505-2E9C-101B-9397-08002B2CF9AE}" pid="3" name="MediaServiceImageTags">
    <vt:lpwstr/>
  </property>
  <property fmtid="{D5CDD505-2E9C-101B-9397-08002B2CF9AE}" pid="4" name="Order">
    <vt:r8>4500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f1bf45b6-5649-4236-82a3-f45024cd282e_Enabled">
    <vt:lpwstr>true</vt:lpwstr>
  </property>
  <property fmtid="{D5CDD505-2E9C-101B-9397-08002B2CF9AE}" pid="12" name="MSIP_Label_f1bf45b6-5649-4236-82a3-f45024cd282e_SetDate">
    <vt:lpwstr>2025-09-30T15:33:40Z</vt:lpwstr>
  </property>
  <property fmtid="{D5CDD505-2E9C-101B-9397-08002B2CF9AE}" pid="13" name="MSIP_Label_f1bf45b6-5649-4236-82a3-f45024cd282e_Method">
    <vt:lpwstr>Standard</vt:lpwstr>
  </property>
  <property fmtid="{D5CDD505-2E9C-101B-9397-08002B2CF9AE}" pid="14" name="MSIP_Label_f1bf45b6-5649-4236-82a3-f45024cd282e_Name">
    <vt:lpwstr>Official Use Only</vt:lpwstr>
  </property>
  <property fmtid="{D5CDD505-2E9C-101B-9397-08002B2CF9AE}" pid="15" name="MSIP_Label_f1bf45b6-5649-4236-82a3-f45024cd282e_SiteId">
    <vt:lpwstr>31a2fec0-266b-4c67-b56e-2796d8f59c36</vt:lpwstr>
  </property>
  <property fmtid="{D5CDD505-2E9C-101B-9397-08002B2CF9AE}" pid="16" name="MSIP_Label_f1bf45b6-5649-4236-82a3-f45024cd282e_ActionId">
    <vt:lpwstr>ebd2c122-6552-40dc-aa37-42ba929b0e39</vt:lpwstr>
  </property>
  <property fmtid="{D5CDD505-2E9C-101B-9397-08002B2CF9AE}" pid="17" name="MSIP_Label_f1bf45b6-5649-4236-82a3-f45024cd282e_ContentBits">
    <vt:lpwstr>2</vt:lpwstr>
  </property>
  <property fmtid="{D5CDD505-2E9C-101B-9397-08002B2CF9AE}" pid="18" name="MSIP_Label_f1bf45b6-5649-4236-82a3-f45024cd282e_Tag">
    <vt:lpwstr>10, 3, 0, 2</vt:lpwstr>
  </property>
</Properties>
</file>