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drawings/drawing4.xml" ContentType="application/vnd.openxmlformats-officedocument.drawing+xml"/>
  <Override PartName="/xl/charts/chart28.xml" ContentType="application/vnd.openxmlformats-officedocument.drawingml.chart+xml"/>
  <Override PartName="/xl/charts/style28.xml" ContentType="application/vnd.ms-office.chartstyle+xml"/>
  <Override PartName="/xl/charts/colors28.xml" ContentType="application/vnd.ms-office.chartcolorstyle+xml"/>
  <Override PartName="/xl/charts/chart29.xml" ContentType="application/vnd.openxmlformats-officedocument.drawingml.chart+xml"/>
  <Override PartName="/xl/charts/style29.xml" ContentType="application/vnd.ms-office.chartstyle+xml"/>
  <Override PartName="/xl/charts/colors29.xml" ContentType="application/vnd.ms-office.chartcolorstyle+xml"/>
  <Override PartName="/xl/charts/chart30.xml" ContentType="application/vnd.openxmlformats-officedocument.drawingml.chart+xml"/>
  <Override PartName="/xl/charts/style30.xml" ContentType="application/vnd.ms-office.chartstyle+xml"/>
  <Override PartName="/xl/charts/colors30.xml" ContentType="application/vnd.ms-office.chartcolorstyle+xml"/>
  <Override PartName="/xl/charts/chart31.xml" ContentType="application/vnd.openxmlformats-officedocument.drawingml.chart+xml"/>
  <Override PartName="/xl/charts/style31.xml" ContentType="application/vnd.ms-office.chartstyle+xml"/>
  <Override PartName="/xl/charts/colors31.xml" ContentType="application/vnd.ms-office.chartcolorstyle+xml"/>
  <Override PartName="/xl/charts/chart32.xml" ContentType="application/vnd.openxmlformats-officedocument.drawingml.chart+xml"/>
  <Override PartName="/xl/charts/style32.xml" ContentType="application/vnd.ms-office.chartstyle+xml"/>
  <Override PartName="/xl/charts/colors32.xml" ContentType="application/vnd.ms-office.chartcolorstyle+xml"/>
  <Override PartName="/xl/drawings/drawing5.xml" ContentType="application/vnd.openxmlformats-officedocument.drawing+xml"/>
  <Override PartName="/xl/charts/chart33.xml" ContentType="application/vnd.openxmlformats-officedocument.drawingml.chart+xml"/>
  <Override PartName="/xl/charts/style33.xml" ContentType="application/vnd.ms-office.chartstyle+xml"/>
  <Override PartName="/xl/charts/colors33.xml" ContentType="application/vnd.ms-office.chartcolorstyle+xml"/>
  <Override PartName="/xl/charts/chart34.xml" ContentType="application/vnd.openxmlformats-officedocument.drawingml.chart+xml"/>
  <Override PartName="/xl/charts/style34.xml" ContentType="application/vnd.ms-office.chartstyle+xml"/>
  <Override PartName="/xl/charts/colors34.xml" ContentType="application/vnd.ms-office.chartcolorstyle+xml"/>
  <Override PartName="/xl/charts/chart35.xml" ContentType="application/vnd.openxmlformats-officedocument.drawingml.chart+xml"/>
  <Override PartName="/xl/charts/style35.xml" ContentType="application/vnd.ms-office.chartstyle+xml"/>
  <Override PartName="/xl/charts/colors35.xml" ContentType="application/vnd.ms-office.chartcolorstyle+xml"/>
  <Override PartName="/xl/charts/chart36.xml" ContentType="application/vnd.openxmlformats-officedocument.drawingml.chart+xml"/>
  <Override PartName="/xl/charts/style36.xml" ContentType="application/vnd.ms-office.chartstyle+xml"/>
  <Override PartName="/xl/charts/colors36.xml" ContentType="application/vnd.ms-office.chartcolorstyle+xml"/>
  <Override PartName="/xl/charts/chart37.xml" ContentType="application/vnd.openxmlformats-officedocument.drawingml.chart+xml"/>
  <Override PartName="/xl/charts/style37.xml" ContentType="application/vnd.ms-office.chartstyle+xml"/>
  <Override PartName="/xl/charts/colors37.xml" ContentType="application/vnd.ms-office.chartcolorstyle+xml"/>
  <Override PartName="/xl/drawings/drawing6.xml" ContentType="application/vnd.openxmlformats-officedocument.drawing+xml"/>
  <Override PartName="/xl/charts/chart38.xml" ContentType="application/vnd.openxmlformats-officedocument.drawingml.chart+xml"/>
  <Override PartName="/xl/charts/style38.xml" ContentType="application/vnd.ms-office.chartstyle+xml"/>
  <Override PartName="/xl/charts/colors38.xml" ContentType="application/vnd.ms-office.chartcolorstyle+xml"/>
  <Override PartName="/xl/charts/chart39.xml" ContentType="application/vnd.openxmlformats-officedocument.drawingml.chart+xml"/>
  <Override PartName="/xl/charts/style39.xml" ContentType="application/vnd.ms-office.chartstyle+xml"/>
  <Override PartName="/xl/charts/colors39.xml" ContentType="application/vnd.ms-office.chartcolorstyle+xml"/>
  <Override PartName="/xl/charts/chart40.xml" ContentType="application/vnd.openxmlformats-officedocument.drawingml.chart+xml"/>
  <Override PartName="/xl/charts/style40.xml" ContentType="application/vnd.ms-office.chartstyle+xml"/>
  <Override PartName="/xl/charts/colors40.xml" ContentType="application/vnd.ms-office.chartcolorstyle+xml"/>
  <Override PartName="/xl/charts/chart41.xml" ContentType="application/vnd.openxmlformats-officedocument.drawingml.chart+xml"/>
  <Override PartName="/xl/charts/style41.xml" ContentType="application/vnd.ms-office.chartstyle+xml"/>
  <Override PartName="/xl/charts/colors41.xml" ContentType="application/vnd.ms-office.chartcolorstyle+xml"/>
  <Override PartName="/xl/charts/chart42.xml" ContentType="application/vnd.openxmlformats-officedocument.drawingml.chart+xml"/>
  <Override PartName="/xl/charts/style42.xml" ContentType="application/vnd.ms-office.chartstyle+xml"/>
  <Override PartName="/xl/charts/colors42.xml" ContentType="application/vnd.ms-office.chartcolorstyle+xml"/>
  <Override PartName="/xl/drawings/drawing7.xml" ContentType="application/vnd.openxmlformats-officedocument.drawing+xml"/>
  <Override PartName="/xl/charts/chart43.xml" ContentType="application/vnd.openxmlformats-officedocument.drawingml.chart+xml"/>
  <Override PartName="/xl/charts/style43.xml" ContentType="application/vnd.ms-office.chartstyle+xml"/>
  <Override PartName="/xl/charts/colors43.xml" ContentType="application/vnd.ms-office.chartcolorstyle+xml"/>
  <Override PartName="/xl/charts/chart44.xml" ContentType="application/vnd.openxmlformats-officedocument.drawingml.chart+xml"/>
  <Override PartName="/xl/charts/style44.xml" ContentType="application/vnd.ms-office.chartstyle+xml"/>
  <Override PartName="/xl/charts/colors44.xml" ContentType="application/vnd.ms-office.chartcolorstyle+xml"/>
  <Override PartName="/xl/charts/chart45.xml" ContentType="application/vnd.openxmlformats-officedocument.drawingml.chart+xml"/>
  <Override PartName="/xl/charts/style45.xml" ContentType="application/vnd.ms-office.chartstyle+xml"/>
  <Override PartName="/xl/charts/colors45.xml" ContentType="application/vnd.ms-office.chartcolorstyle+xml"/>
  <Override PartName="/xl/charts/chart46.xml" ContentType="application/vnd.openxmlformats-officedocument.drawingml.chart+xml"/>
  <Override PartName="/xl/charts/style46.xml" ContentType="application/vnd.ms-office.chartstyle+xml"/>
  <Override PartName="/xl/charts/colors46.xml" ContentType="application/vnd.ms-office.chartcolorstyle+xml"/>
  <Override PartName="/xl/drawings/drawing8.xml" ContentType="application/vnd.openxmlformats-officedocument.drawing+xml"/>
  <Override PartName="/xl/charts/chart47.xml" ContentType="application/vnd.openxmlformats-officedocument.drawingml.chart+xml"/>
  <Override PartName="/xl/charts/style47.xml" ContentType="application/vnd.ms-office.chartstyle+xml"/>
  <Override PartName="/xl/charts/colors47.xml" ContentType="application/vnd.ms-office.chartcolorstyle+xml"/>
  <Override PartName="/xl/charts/chart48.xml" ContentType="application/vnd.openxmlformats-officedocument.drawingml.chart+xml"/>
  <Override PartName="/xl/charts/style48.xml" ContentType="application/vnd.ms-office.chartstyle+xml"/>
  <Override PartName="/xl/charts/colors48.xml" ContentType="application/vnd.ms-office.chartcolorstyle+xml"/>
  <Override PartName="/xl/charts/chart49.xml" ContentType="application/vnd.openxmlformats-officedocument.drawingml.chart+xml"/>
  <Override PartName="/xl/charts/style49.xml" ContentType="application/vnd.ms-office.chartstyle+xml"/>
  <Override PartName="/xl/charts/colors49.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4"/>
  <workbookPr/>
  <mc:AlternateContent xmlns:mc="http://schemas.openxmlformats.org/markup-compatibility/2006">
    <mc:Choice Requires="x15">
      <x15ac:absPath xmlns:x15ac="http://schemas.microsoft.com/office/spreadsheetml/2010/11/ac" url="https://gizonline.sharepoint.com/sites/A2iiGenderPortfoliowithguests/Freigegebene Dokumente/General/FeMa-Meter/FeMa-meter toolkit - FINAL version/"/>
    </mc:Choice>
  </mc:AlternateContent>
  <xr:revisionPtr revIDLastSave="74" documentId="8_{DD2C1AA8-147B-47EE-A789-8C4096984D17}" xr6:coauthVersionLast="47" xr6:coauthVersionMax="47" xr10:uidLastSave="{C779A358-D633-4C22-804F-A7C770CB8DF1}"/>
  <bookViews>
    <workbookView xWindow="-110" yWindow="-110" windowWidth="19420" windowHeight="10300" tabRatio="721" firstSheet="5" activeTab="3" xr2:uid="{ECA7A0FA-5A4A-49AA-88B6-76E9CA31F4E4}"/>
  </bookViews>
  <sheets>
    <sheet name="INPUT" sheetId="1" r:id="rId1"/>
    <sheet name="Output for Regulators" sheetId="4" r:id="rId2"/>
    <sheet name="Output - Key Indicators" sheetId="2" r:id="rId3"/>
    <sheet name="Graphs - Gender diversity" sheetId="5" r:id="rId4"/>
    <sheet name="Graphs - Newly hired" sheetId="6" r:id="rId5"/>
    <sheet name="Graphs - Staff Churn" sheetId="7" r:id="rId6"/>
    <sheet name="Graphs - Promotion" sheetId="8" r:id="rId7"/>
    <sheet name="Graphs - Training &amp; Pay Equity" sheetId="9" r:id="rId8"/>
    <sheet name="Backend" sheetId="3" state="hidden" r:id="rId9"/>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 i="9" l="1"/>
  <c r="A2" i="9"/>
  <c r="A12" i="8"/>
  <c r="A12" i="7"/>
  <c r="A12" i="6"/>
  <c r="A12" i="5"/>
  <c r="DO1" i="4"/>
  <c r="B4" i="4"/>
  <c r="D44" i="2"/>
  <c r="E44" i="2"/>
  <c r="F44" i="2"/>
  <c r="DO2" i="4" l="1"/>
  <c r="DK4" i="4"/>
  <c r="DL4" i="4"/>
  <c r="DM4" i="4"/>
  <c r="DJ4" i="4"/>
  <c r="DF4" i="4"/>
  <c r="DG4" i="4"/>
  <c r="DH4" i="4"/>
  <c r="DE4" i="4"/>
  <c r="DJ2" i="4"/>
  <c r="DE2" i="4"/>
  <c r="DE1" i="4"/>
  <c r="DJ1" i="4" s="1"/>
  <c r="DA4" i="4"/>
  <c r="DB4" i="4"/>
  <c r="DC4" i="4"/>
  <c r="CZ4" i="4"/>
  <c r="CV4" i="4"/>
  <c r="CW4" i="4"/>
  <c r="CX4" i="4"/>
  <c r="CU4" i="4"/>
  <c r="CQ4" i="4"/>
  <c r="CR4" i="4"/>
  <c r="CS4" i="4"/>
  <c r="CP4" i="4"/>
  <c r="CL4" i="4"/>
  <c r="CM4" i="4"/>
  <c r="CN4" i="4"/>
  <c r="CK4" i="4"/>
  <c r="CK1" i="4"/>
  <c r="CP1" i="4" s="1"/>
  <c r="CU1" i="4" s="1"/>
  <c r="CZ1" i="4" s="1"/>
  <c r="CG4" i="4"/>
  <c r="CH4" i="4"/>
  <c r="CI4" i="4"/>
  <c r="CF4" i="4"/>
  <c r="CB4" i="4"/>
  <c r="CC4" i="4"/>
  <c r="CD4" i="4"/>
  <c r="CA4" i="4"/>
  <c r="BW4" i="4"/>
  <c r="BX4" i="4"/>
  <c r="BY4" i="4"/>
  <c r="BV4" i="4"/>
  <c r="BR4" i="4"/>
  <c r="BS4" i="4"/>
  <c r="BT4" i="4"/>
  <c r="BQ4" i="4"/>
  <c r="BM4" i="4"/>
  <c r="BN4" i="4"/>
  <c r="BO4" i="4"/>
  <c r="BL4" i="4"/>
  <c r="BL1" i="4"/>
  <c r="BQ1" i="4" s="1"/>
  <c r="BV1" i="4" s="1"/>
  <c r="CA1" i="4" s="1"/>
  <c r="CF1" i="4" s="1"/>
  <c r="AC2" i="4"/>
  <c r="BB2" i="4" s="1"/>
  <c r="CA2" i="4" s="1"/>
  <c r="CU2" i="4" s="1"/>
  <c r="BH4" i="4"/>
  <c r="BI4" i="4"/>
  <c r="BJ4" i="4"/>
  <c r="BG4" i="4"/>
  <c r="BC4" i="4"/>
  <c r="BD4" i="4"/>
  <c r="BE4" i="4"/>
  <c r="BB4" i="4"/>
  <c r="AX4" i="4"/>
  <c r="AY4" i="4"/>
  <c r="AZ4" i="4"/>
  <c r="AW4" i="4"/>
  <c r="AS4" i="4"/>
  <c r="AT4" i="4"/>
  <c r="AU4" i="4"/>
  <c r="AR4" i="4"/>
  <c r="AN4" i="4"/>
  <c r="AO4" i="4"/>
  <c r="AP4" i="4"/>
  <c r="AM4" i="4"/>
  <c r="AM1" i="4"/>
  <c r="AR1" i="4" s="1"/>
  <c r="AW1" i="4" s="1"/>
  <c r="BB1" i="4" s="1"/>
  <c r="BG1" i="4" s="1"/>
  <c r="AI4" i="4"/>
  <c r="AJ4" i="4"/>
  <c r="AK4" i="4"/>
  <c r="AH4" i="4"/>
  <c r="AH2" i="4"/>
  <c r="BG2" i="4" s="1"/>
  <c r="CF2" i="4" s="1"/>
  <c r="CZ2" i="4" s="1"/>
  <c r="AD4" i="4"/>
  <c r="AE4" i="4"/>
  <c r="AF4" i="4"/>
  <c r="AC4" i="4"/>
  <c r="Y4" i="4"/>
  <c r="Z4" i="4"/>
  <c r="AA4" i="4"/>
  <c r="X4" i="4"/>
  <c r="X2" i="4"/>
  <c r="AW2" i="4" s="1"/>
  <c r="BV2" i="4" s="1"/>
  <c r="CP2" i="4" s="1"/>
  <c r="T4" i="4"/>
  <c r="U4" i="4"/>
  <c r="V4" i="4"/>
  <c r="S4" i="4"/>
  <c r="S2" i="4"/>
  <c r="AR2" i="4" s="1"/>
  <c r="BQ2" i="4" s="1"/>
  <c r="CK2" i="4" s="1"/>
  <c r="O4" i="4"/>
  <c r="P4" i="4"/>
  <c r="Q4" i="4"/>
  <c r="N4" i="4"/>
  <c r="N2" i="4"/>
  <c r="AM2" i="4" s="1"/>
  <c r="BL2" i="4" s="1"/>
  <c r="M4" i="4"/>
  <c r="L4" i="4"/>
  <c r="K4" i="4"/>
  <c r="J4" i="4"/>
  <c r="I4" i="4"/>
  <c r="H4" i="4"/>
  <c r="G4" i="4"/>
  <c r="F4" i="4"/>
  <c r="E4" i="4"/>
  <c r="D4" i="4"/>
  <c r="C4" i="4"/>
  <c r="G9" i="2"/>
  <c r="F13" i="2"/>
  <c r="F14" i="2"/>
  <c r="F15" i="2"/>
  <c r="F16" i="2"/>
  <c r="F17" i="2"/>
  <c r="F12" i="2"/>
  <c r="A17" i="2"/>
  <c r="A13" i="2"/>
  <c r="A14" i="2"/>
  <c r="A15" i="2"/>
  <c r="A16" i="2"/>
  <c r="A12" i="2"/>
  <c r="G51" i="2"/>
  <c r="F51" i="2"/>
  <c r="E51" i="2"/>
  <c r="D51" i="2"/>
  <c r="D48" i="2"/>
  <c r="E48" i="2"/>
  <c r="F48" i="2"/>
  <c r="G48" i="2"/>
  <c r="G47" i="2"/>
  <c r="F47" i="2"/>
  <c r="E47" i="2"/>
  <c r="D47" i="2"/>
  <c r="D42" i="2"/>
  <c r="E42" i="2"/>
  <c r="F42" i="2"/>
  <c r="G42" i="2"/>
  <c r="D43" i="2"/>
  <c r="E43" i="2"/>
  <c r="F43" i="2"/>
  <c r="G43" i="2"/>
  <c r="G44" i="2"/>
  <c r="G41" i="2"/>
  <c r="F41" i="2"/>
  <c r="E41" i="2"/>
  <c r="D41" i="2"/>
  <c r="E34" i="2"/>
  <c r="F34" i="2"/>
  <c r="G34" i="2"/>
  <c r="E35" i="2"/>
  <c r="F35" i="2"/>
  <c r="G35" i="2"/>
  <c r="E36" i="2"/>
  <c r="F36" i="2"/>
  <c r="G36" i="2"/>
  <c r="E37" i="2"/>
  <c r="F37" i="2"/>
  <c r="G37" i="2"/>
  <c r="E38" i="2"/>
  <c r="F38" i="2"/>
  <c r="G38" i="2"/>
  <c r="D35" i="2"/>
  <c r="D36" i="2"/>
  <c r="D37" i="2"/>
  <c r="D38" i="2"/>
  <c r="D34" i="2"/>
  <c r="D28" i="2"/>
  <c r="E28" i="2"/>
  <c r="F28" i="2"/>
  <c r="G28" i="2"/>
  <c r="D29" i="2"/>
  <c r="E29" i="2"/>
  <c r="F29" i="2"/>
  <c r="G29" i="2"/>
  <c r="D30" i="2"/>
  <c r="E30" i="2"/>
  <c r="F30" i="2"/>
  <c r="G30" i="2"/>
  <c r="D31" i="2"/>
  <c r="E31" i="2"/>
  <c r="F31" i="2"/>
  <c r="G31" i="2"/>
  <c r="E27" i="2"/>
  <c r="F27" i="2"/>
  <c r="G27" i="2"/>
  <c r="D27" i="2"/>
  <c r="D21" i="2"/>
  <c r="E21" i="2"/>
  <c r="F21" i="2"/>
  <c r="G21" i="2"/>
  <c r="D22" i="2"/>
  <c r="E22" i="2"/>
  <c r="F22" i="2"/>
  <c r="G22" i="2"/>
  <c r="D23" i="2"/>
  <c r="E23" i="2"/>
  <c r="F23" i="2"/>
  <c r="G23" i="2"/>
  <c r="D24" i="2"/>
  <c r="E24" i="2"/>
  <c r="F24" i="2"/>
  <c r="G24" i="2"/>
  <c r="E20" i="2"/>
  <c r="F20" i="2"/>
  <c r="G20" i="2"/>
  <c r="D20" i="2"/>
  <c r="B51" i="2"/>
  <c r="J51" i="2" s="1"/>
  <c r="B48" i="2"/>
  <c r="J48" i="2" s="1"/>
  <c r="B47" i="2"/>
  <c r="J47" i="2" s="1"/>
  <c r="B42" i="2"/>
  <c r="J42" i="2" s="1"/>
  <c r="B43" i="2"/>
  <c r="J43" i="2" s="1"/>
  <c r="B44" i="2"/>
  <c r="J44" i="2" s="1"/>
  <c r="B41" i="2"/>
  <c r="J41" i="2" s="1"/>
  <c r="B35" i="2"/>
  <c r="J35" i="2" s="1"/>
  <c r="B36" i="2"/>
  <c r="J36" i="2" s="1"/>
  <c r="B37" i="2"/>
  <c r="J37" i="2" s="1"/>
  <c r="B38" i="2"/>
  <c r="J38" i="2" s="1"/>
  <c r="B34" i="2"/>
  <c r="J34" i="2" s="1"/>
  <c r="B28" i="2"/>
  <c r="J28" i="2" s="1"/>
  <c r="B29" i="2"/>
  <c r="J29" i="2" s="1"/>
  <c r="B30" i="2"/>
  <c r="J30" i="2" s="1"/>
  <c r="B31" i="2"/>
  <c r="J31" i="2" s="1"/>
  <c r="B27" i="2"/>
  <c r="J27" i="2" s="1"/>
  <c r="B21" i="2"/>
  <c r="J21" i="2" s="1"/>
  <c r="B22" i="2"/>
  <c r="J22" i="2" s="1"/>
  <c r="B23" i="2"/>
  <c r="J23" i="2" s="1"/>
  <c r="B24" i="2"/>
  <c r="J24" i="2" s="1"/>
  <c r="B20" i="2"/>
  <c r="J20" i="2" s="1"/>
  <c r="H68" i="1"/>
  <c r="DN4" i="4" s="1"/>
  <c r="H67" i="1"/>
  <c r="DI4" i="4" s="1"/>
  <c r="H64" i="1"/>
  <c r="H44" i="2" s="1"/>
  <c r="K44" i="2" s="1"/>
  <c r="L44" i="2" s="1"/>
  <c r="H63" i="1"/>
  <c r="CY4" i="4" s="1"/>
  <c r="H62" i="1"/>
  <c r="CT4" i="4" s="1"/>
  <c r="H61" i="1"/>
  <c r="H41" i="2" s="1"/>
  <c r="H58" i="1"/>
  <c r="CJ4" i="4" s="1"/>
  <c r="H57" i="1"/>
  <c r="CE4" i="4" s="1"/>
  <c r="H56" i="1"/>
  <c r="BZ4" i="4" s="1"/>
  <c r="H55" i="1"/>
  <c r="H35" i="2" s="1"/>
  <c r="H54" i="1"/>
  <c r="BP4" i="4" s="1"/>
  <c r="H51" i="1"/>
  <c r="BK4" i="4" s="1"/>
  <c r="H50" i="1"/>
  <c r="BF4" i="4" s="1"/>
  <c r="H49" i="1"/>
  <c r="BA4" i="4" s="1"/>
  <c r="H48" i="1"/>
  <c r="H28" i="2" s="1"/>
  <c r="H47" i="1"/>
  <c r="H27" i="2" s="1"/>
  <c r="K27" i="2" s="1"/>
  <c r="L27" i="2" s="1"/>
  <c r="H44" i="1"/>
  <c r="H24" i="2" s="1"/>
  <c r="H43" i="1"/>
  <c r="AG4" i="4" s="1"/>
  <c r="H42" i="1"/>
  <c r="H41" i="1"/>
  <c r="W4" i="4" s="1"/>
  <c r="H40" i="1"/>
  <c r="H20" i="2" s="1"/>
  <c r="AB4" i="4" l="1"/>
  <c r="H71" i="1"/>
  <c r="H51" i="2" s="1"/>
  <c r="K51" i="2" s="1"/>
  <c r="L51" i="2" s="1"/>
  <c r="H48" i="2"/>
  <c r="K48" i="2" s="1"/>
  <c r="L48" i="2" s="1"/>
  <c r="P48" i="2" s="1"/>
  <c r="H34" i="2"/>
  <c r="K34" i="2" s="1"/>
  <c r="L34" i="2" s="1"/>
  <c r="Q34" i="2" s="1"/>
  <c r="H36" i="2"/>
  <c r="K36" i="2" s="1"/>
  <c r="L36" i="2" s="1"/>
  <c r="H30" i="2"/>
  <c r="K30" i="2" s="1"/>
  <c r="L30" i="2" s="1"/>
  <c r="P30" i="2" s="1"/>
  <c r="H22" i="2"/>
  <c r="K22" i="2" s="1"/>
  <c r="L22" i="2" s="1"/>
  <c r="M22" i="2" s="1"/>
  <c r="H38" i="2"/>
  <c r="K38" i="2" s="1"/>
  <c r="L38" i="2" s="1"/>
  <c r="O38" i="2" s="1"/>
  <c r="K20" i="2"/>
  <c r="L20" i="2" s="1"/>
  <c r="P20" i="2" s="1"/>
  <c r="K24" i="2"/>
  <c r="L24" i="2" s="1"/>
  <c r="P24" i="2" s="1"/>
  <c r="K35" i="2"/>
  <c r="L35" i="2" s="1"/>
  <c r="M35" i="2" s="1"/>
  <c r="K41" i="2"/>
  <c r="L41" i="2" s="1"/>
  <c r="P41" i="2" s="1"/>
  <c r="H23" i="2"/>
  <c r="K23" i="2" s="1"/>
  <c r="L23" i="2" s="1"/>
  <c r="N23" i="2" s="1"/>
  <c r="M51" i="2"/>
  <c r="H43" i="2"/>
  <c r="K43" i="2" s="1"/>
  <c r="L43" i="2" s="1"/>
  <c r="K28" i="2"/>
  <c r="L28" i="2" s="1"/>
  <c r="M28" i="2" s="1"/>
  <c r="H31" i="2"/>
  <c r="K31" i="2" s="1"/>
  <c r="L31" i="2" s="1"/>
  <c r="O31" i="2" s="1"/>
  <c r="H21" i="2"/>
  <c r="K21" i="2" s="1"/>
  <c r="L21" i="2" s="1"/>
  <c r="M21" i="2" s="1"/>
  <c r="AL4" i="4"/>
  <c r="H42" i="2"/>
  <c r="K42" i="2" s="1"/>
  <c r="L42" i="2" s="1"/>
  <c r="M27" i="2"/>
  <c r="N27" i="2"/>
  <c r="P27" i="2"/>
  <c r="O27" i="2"/>
  <c r="Q44" i="2"/>
  <c r="O44" i="2"/>
  <c r="P44" i="2"/>
  <c r="N44" i="2"/>
  <c r="M44" i="2"/>
  <c r="S44" i="2" s="1"/>
  <c r="R44" i="2" s="1"/>
  <c r="DD4" i="4"/>
  <c r="R4" i="4"/>
  <c r="AQ4" i="4"/>
  <c r="BU4" i="4"/>
  <c r="CO4" i="4"/>
  <c r="H37" i="2"/>
  <c r="K37" i="2" s="1"/>
  <c r="L37" i="2" s="1"/>
  <c r="H47" i="2"/>
  <c r="K47" i="2" s="1"/>
  <c r="L47" i="2" s="1"/>
  <c r="AV4" i="4"/>
  <c r="H29" i="2"/>
  <c r="K29" i="2" s="1"/>
  <c r="L29" i="2" s="1"/>
  <c r="N51" i="2" l="1"/>
  <c r="DO4" i="4"/>
  <c r="R26" i="9"/>
  <c r="Q43" i="2"/>
  <c r="Q36" i="2"/>
  <c r="Q42" i="2"/>
  <c r="M48" i="2"/>
  <c r="Q48" i="2"/>
  <c r="O48" i="2"/>
  <c r="N48" i="2"/>
  <c r="P34" i="2"/>
  <c r="M34" i="2"/>
  <c r="O34" i="2"/>
  <c r="N34" i="2"/>
  <c r="N36" i="2"/>
  <c r="M36" i="2"/>
  <c r="P36" i="2"/>
  <c r="O36" i="2"/>
  <c r="M20" i="2"/>
  <c r="O20" i="2"/>
  <c r="N22" i="2"/>
  <c r="S22" i="2" s="1"/>
  <c r="R22" i="2" s="1"/>
  <c r="P22" i="2"/>
  <c r="P23" i="2"/>
  <c r="O22" i="2"/>
  <c r="O35" i="2"/>
  <c r="N35" i="2"/>
  <c r="P35" i="2"/>
  <c r="Q38" i="2"/>
  <c r="N38" i="2"/>
  <c r="M38" i="2"/>
  <c r="P38" i="2"/>
  <c r="S27" i="2"/>
  <c r="R27" i="2" s="1"/>
  <c r="Q35" i="2"/>
  <c r="N41" i="2"/>
  <c r="O23" i="2"/>
  <c r="N24" i="2"/>
  <c r="M24" i="2"/>
  <c r="S24" i="2" s="1"/>
  <c r="R24" i="2" s="1"/>
  <c r="P28" i="2"/>
  <c r="O24" i="2"/>
  <c r="Q41" i="2"/>
  <c r="M23" i="2"/>
  <c r="S23" i="2" s="1"/>
  <c r="R23" i="2" s="1"/>
  <c r="O41" i="2"/>
  <c r="N21" i="2"/>
  <c r="S21" i="2" s="1"/>
  <c r="R21" i="2" s="1"/>
  <c r="N20" i="2"/>
  <c r="S20" i="2" s="1"/>
  <c r="R20" i="2" s="1"/>
  <c r="M41" i="2"/>
  <c r="P31" i="2"/>
  <c r="M30" i="2"/>
  <c r="M43" i="2"/>
  <c r="O30" i="2"/>
  <c r="O43" i="2"/>
  <c r="N28" i="2"/>
  <c r="S28" i="2" s="1"/>
  <c r="R28" i="2" s="1"/>
  <c r="P43" i="2"/>
  <c r="N30" i="2"/>
  <c r="N43" i="2"/>
  <c r="O28" i="2"/>
  <c r="S35" i="2"/>
  <c r="R35" i="2" s="1"/>
  <c r="O42" i="2"/>
  <c r="O21" i="2"/>
  <c r="P21" i="2"/>
  <c r="N42" i="2"/>
  <c r="P42" i="2"/>
  <c r="N31" i="2"/>
  <c r="M31" i="2"/>
  <c r="M42" i="2"/>
  <c r="O37" i="2"/>
  <c r="N37" i="2"/>
  <c r="Q37" i="2"/>
  <c r="P37" i="2"/>
  <c r="M37" i="2"/>
  <c r="Q27" i="2"/>
  <c r="M29" i="2"/>
  <c r="P29" i="2"/>
  <c r="O29" i="2"/>
  <c r="N29" i="2"/>
  <c r="N47" i="2"/>
  <c r="M47" i="2"/>
  <c r="S47" i="2"/>
  <c r="R47" i="2" s="1"/>
  <c r="P47" i="2"/>
  <c r="Q47" i="2"/>
  <c r="O47" i="2"/>
  <c r="DP4" i="4" l="1"/>
  <c r="S26" i="9"/>
  <c r="S34" i="2"/>
  <c r="R34" i="2" s="1"/>
  <c r="S41" i="2"/>
  <c r="R41" i="2" s="1"/>
  <c r="Q22" i="2"/>
  <c r="S48" i="2"/>
  <c r="R48" i="2" s="1"/>
  <c r="S38" i="2"/>
  <c r="R38" i="2" s="1"/>
  <c r="S36" i="2"/>
  <c r="R36" i="2" s="1"/>
  <c r="S31" i="2"/>
  <c r="R31" i="2" s="1"/>
  <c r="Q31" i="2"/>
  <c r="Q30" i="2"/>
  <c r="S42" i="2"/>
  <c r="R42" i="2" s="1"/>
  <c r="Q24" i="2"/>
  <c r="Q21" i="2"/>
  <c r="Q23" i="2"/>
  <c r="Q20" i="2"/>
  <c r="Q28" i="2"/>
  <c r="S37" i="2"/>
  <c r="R37" i="2" s="1"/>
  <c r="S43" i="2"/>
  <c r="R43" i="2" s="1"/>
  <c r="S30" i="2"/>
  <c r="R30" i="2" s="1"/>
  <c r="S29" i="2"/>
  <c r="R29" i="2" s="1"/>
  <c r="Q29" i="2"/>
</calcChain>
</file>

<file path=xl/sharedStrings.xml><?xml version="1.0" encoding="utf-8"?>
<sst xmlns="http://schemas.openxmlformats.org/spreadsheetml/2006/main" count="347" uniqueCount="125">
  <si>
    <t>FeMa-Meter: Organizational Diversity</t>
  </si>
  <si>
    <t>(note that Access and Usage section is in a separate excel file)</t>
  </si>
  <si>
    <t>About the tool</t>
  </si>
  <si>
    <t xml:space="preserve">The FeMa-Meter tool measures women and men’s access to and usage of insurance and gender representation in the insurance industry.  Quantifying potential gaps is the first step in building a more robust foundation for inclusive insurance.  
Completing the tool provides you with baseline data from which to set goals and measure progress and contributes to building a global understanding of equity in the insurance sector.  
There are two parts to the FeMa-meter. This is the Organizational Diversity section.  It captures gender diversity with respect to representation of employees, C suite and people managers, and key aspects of the employee life cycle—hiring, development, promotions, exits, and remuneration.
The FeMa-meter training material and user guide provides additional instruction.  Further clarifications can be directed to secretariat@a2ii.org.
</t>
  </si>
  <si>
    <t>Read following instructions before filling the tool</t>
  </si>
  <si>
    <t>There are two main sections in this INPUT tab. 
Section 1 captures the basic insurer profile and Section 2 captures data across different staff categories.</t>
  </si>
  <si>
    <t xml:space="preserve">Against each input indicator, the data is required to be disaggregated by three sex categories - Female, Male and Other (as defined in some jurisdictions). If your jurisdiction does not have "Other" as the third sex, enter 0 in the corresponding input cells.	</t>
  </si>
  <si>
    <t>If you don't have the sex data available for any indicator, enter the numbers in the "Unknown" column.</t>
  </si>
  <si>
    <t>Enter plain numbers only such as 2350000. Do NOT write 2350k or 2.35 million or 2,350,000.</t>
  </si>
  <si>
    <t>Enter plain numbers in your LOCAL CURRENCY wherever premium or claims amount is mentioned.</t>
  </si>
  <si>
    <t>The Total column will calculate itself.</t>
  </si>
  <si>
    <t xml:space="preserve">Section 1: INSURER BACKGROUND </t>
  </si>
  <si>
    <t>Country (type in the name of your country)</t>
  </si>
  <si>
    <t>Name of the insurance company (do not write a very long name, keep it short, simple and easy to recognize)</t>
  </si>
  <si>
    <t>Type of insurance license (select from drop down)</t>
  </si>
  <si>
    <t>Geographical presence of the insurance company or its main parent company</t>
  </si>
  <si>
    <t>Total number of full time employees within the country or jurisdiction</t>
  </si>
  <si>
    <t>Section 2: Organizational Diversity Data</t>
  </si>
  <si>
    <t>Specify the date as of which the data is provided:</t>
  </si>
  <si>
    <t xml:space="preserve">Data as of </t>
  </si>
  <si>
    <t>Answer the following (select from the dropdown):</t>
  </si>
  <si>
    <t>Does your organization have an equal opportunity employment policy?</t>
  </si>
  <si>
    <t>Does your recruiting strategy include gender diversity?</t>
  </si>
  <si>
    <t>Are employee promotions and development opportunities reviewed by gender?</t>
  </si>
  <si>
    <t>Does the organization have an anti-sexual harrassment policy?</t>
  </si>
  <si>
    <t>Does the organization have an anti-discrimination policy?</t>
  </si>
  <si>
    <t>Does the organization review pay by gender?</t>
  </si>
  <si>
    <t>Enter numbers in the cells below</t>
  </si>
  <si>
    <t>Check your total against this column</t>
  </si>
  <si>
    <t>1. Number of employees &amp; agents</t>
  </si>
  <si>
    <t>Female</t>
  </si>
  <si>
    <t>Male</t>
  </si>
  <si>
    <t>Other</t>
  </si>
  <si>
    <t>Unknown</t>
  </si>
  <si>
    <t>Total</t>
  </si>
  <si>
    <t>Board members</t>
  </si>
  <si>
    <t>All full time salaried employees</t>
  </si>
  <si>
    <t>Executive management (CEO and CEO direct reports)</t>
  </si>
  <si>
    <t>People managers (include only full time employees)</t>
  </si>
  <si>
    <t>Licensed individual agents</t>
  </si>
  <si>
    <t>2. Hired in last 12 months</t>
  </si>
  <si>
    <t>People managers (full time employees)</t>
  </si>
  <si>
    <t>3. Left the organization in the last 12 months</t>
  </si>
  <si>
    <t>4. Number of promotions made in the last 12 months</t>
  </si>
  <si>
    <t>5. Number of people who attended any training in the last 12 months</t>
  </si>
  <si>
    <t>All licensed individual agents</t>
  </si>
  <si>
    <t xml:space="preserve">6. Average gross annual salary </t>
  </si>
  <si>
    <t>Average</t>
  </si>
  <si>
    <t>Count</t>
  </si>
  <si>
    <t>Country</t>
  </si>
  <si>
    <t>Name of insurer</t>
  </si>
  <si>
    <t>Type of license</t>
  </si>
  <si>
    <t>Geographical presence</t>
  </si>
  <si>
    <t>Total employees</t>
  </si>
  <si>
    <t>Data as of date</t>
  </si>
  <si>
    <t>Equal opportunity employment</t>
  </si>
  <si>
    <t>Diversity in recruitment</t>
  </si>
  <si>
    <t>Promotion reviewed by gender</t>
  </si>
  <si>
    <t>Anti-sexual harrassment policy</t>
  </si>
  <si>
    <t>Anti-discrimination policy</t>
  </si>
  <si>
    <t>Gender pay gap review</t>
  </si>
  <si>
    <t>Gender Pay Gap</t>
  </si>
  <si>
    <t>Result</t>
  </si>
  <si>
    <t>About the FeMa-Meter toolkit</t>
  </si>
  <si>
    <t>The 6-point guide on Output indicators - Ask yourself these questions</t>
  </si>
  <si>
    <t xml:space="preserve">The FeMa-Meter toolkit is developed for the Access to Insurance Initiative (A2ii). You may not republish or disseminate any part of the content without prior permission from A2ii.
This toolkit is for educational and informational purposes only. It is not intended as a substitute for technical advisory on insurance, gender diversity or related topics. 
For further details on the toolkit, please refer to the user guide. </t>
  </si>
  <si>
    <t>1.  How the the quality of my data? Do I have full sex-disaggregated information for the key indicators for my organization?</t>
  </si>
  <si>
    <t>2.  What more can I do to improve the quality of my data?</t>
  </si>
  <si>
    <t>3.  Do I observe any skew or bias towards a particular sex as reflected in the output indicators?</t>
  </si>
  <si>
    <t>4.  Do I find anything unexpected or surprising? Why might that be happening?</t>
  </si>
  <si>
    <t>Data as of:</t>
  </si>
  <si>
    <t>5.  What is the overall story I am seeing from these numbers?</t>
  </si>
  <si>
    <t>6.  Are the organization's HR policies adjusted to the unique context of women and allowing them equal access to resources and opportunities within the organization? Are there any missed opportunities?</t>
  </si>
  <si>
    <t>Your answers to the following questions</t>
  </si>
  <si>
    <t>Considerations and interpretations of the output indicators</t>
  </si>
  <si>
    <t>The output indicators are simple calculations using the input data to provide a quick comparison between female and males.  You will also find high level observations noting the possibility of gender imbalance.  These numbers and the corresponding observations must be interpreted in a more holistic context which the tool does NOT capture. The tool is a first step in segregating key gender diversity indicators by sex and creating awareness that this is an important consideration when assessing your organization’s ability to attract, retain, and develop talent inclusively.</t>
  </si>
  <si>
    <t>1. Sex ratio at different levels</t>
  </si>
  <si>
    <t>Sex data availability</t>
  </si>
  <si>
    <t>Potential gender imbalance?</t>
  </si>
  <si>
    <t>2. Sex ratio of new hires</t>
  </si>
  <si>
    <t>3. Left in the last 12 months</t>
  </si>
  <si>
    <t>3. Sex ratio of staff turnover</t>
  </si>
  <si>
    <t>4. Sex ratio of staff promotion</t>
  </si>
  <si>
    <t>5. Number of people who attended any training  in the last 12 months</t>
  </si>
  <si>
    <t>5. Sex ratio of training opportunities (staff development)</t>
  </si>
  <si>
    <t>6. Average gross annual salary</t>
  </si>
  <si>
    <t>6. Possibility of Gender Pay Gap</t>
  </si>
  <si>
    <t>Gender Pay Gap is the gap by which women salaries lag behind men, and it is measured as a percentage.</t>
  </si>
  <si>
    <t xml:space="preserve"> E.g. if a man earns $100 while a woman earns $85, then the Gender Pay Gap is (100 - 85)÷100 or 15% which indicates that women are earning 15% less than men.  A negative value would indicate that women are earning more than men. The higher the number (positive or negative), the more is the disparity between the pay scale of men and women. </t>
  </si>
  <si>
    <t>Average annual gross salary, by sex</t>
  </si>
  <si>
    <t>Possibility of Gender Pay Gap:</t>
  </si>
  <si>
    <t>Drop down</t>
  </si>
  <si>
    <t>Type of insurance license</t>
  </si>
  <si>
    <t>Life insurance</t>
  </si>
  <si>
    <t>Yes</t>
  </si>
  <si>
    <t>Non-life insurance</t>
  </si>
  <si>
    <t>No</t>
  </si>
  <si>
    <t>Composite (life and non-life) insurance</t>
  </si>
  <si>
    <t>Work in progress</t>
  </si>
  <si>
    <t>Health insurance</t>
  </si>
  <si>
    <t>Sometimes</t>
  </si>
  <si>
    <t>Microinsurance</t>
  </si>
  <si>
    <t>Specialized insurance</t>
  </si>
  <si>
    <t>Data not available or reliable</t>
  </si>
  <si>
    <t>Geographic presence</t>
  </si>
  <si>
    <t>Within country only (local)</t>
  </si>
  <si>
    <t>Limited</t>
  </si>
  <si>
    <t>Across multiple countries in the same continent (regional)</t>
  </si>
  <si>
    <t xml:space="preserve">Good </t>
  </si>
  <si>
    <t>Across different continents (global)</t>
  </si>
  <si>
    <t>Comprehensive</t>
  </si>
  <si>
    <t>Total number of full time employees</t>
  </si>
  <si>
    <t>Less than or equal to 100</t>
  </si>
  <si>
    <t>Possible gender imbalance (if total =100%)</t>
  </si>
  <si>
    <t>101-500</t>
  </si>
  <si>
    <t>Not observed</t>
  </si>
  <si>
    <t>501-1000</t>
  </si>
  <si>
    <t>Somewhat likely</t>
  </si>
  <si>
    <t>More than 1000</t>
  </si>
  <si>
    <t>Very likely</t>
  </si>
  <si>
    <t>Possible gender imbalance (compared to average)</t>
  </si>
  <si>
    <t>Gender pay gap</t>
  </si>
  <si>
    <t>Low or Nil</t>
  </si>
  <si>
    <t>Med</t>
  </si>
  <si>
    <t>High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</si>
</sst>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_);_(* \(#,##0\);_(* &quot;-&quot;??_);_(@_)"/>
    <numFmt numFmtId="165" formatCode="[$-409]d\-mmm\-yyyy;@"/>
    <numFmt numFmtId="166" formatCode="0.0%"/>
    <numFmt numFmtId="167" formatCode="[$-409]d\-mmm\-yy;@"/>
  </numFmts>
  <fonts count="27">
    <font>
      <sz val="10"/>
      <color theme="1"/>
      <name val="Franklin Gothic Book"/>
      <family val="2"/>
    </font>
    <font>
      <sz val="10"/>
      <color theme="1"/>
      <name val="Franklin Gothic Book"/>
      <family val="2"/>
    </font>
    <font>
      <sz val="10"/>
      <color theme="1"/>
      <name val="Arial"/>
      <family val="2"/>
    </font>
    <font>
      <sz val="8"/>
      <color theme="1"/>
      <name val="Arial"/>
      <family val="2"/>
    </font>
    <font>
      <b/>
      <sz val="10"/>
      <color theme="1"/>
      <name val="Arial"/>
      <family val="2"/>
    </font>
    <font>
      <b/>
      <sz val="10"/>
      <color theme="0"/>
      <name val="Arial"/>
      <family val="2"/>
    </font>
    <font>
      <b/>
      <sz val="20"/>
      <color theme="1"/>
      <name val="Arial"/>
      <family val="2"/>
    </font>
    <font>
      <sz val="8"/>
      <color rgb="FFFF0000"/>
      <name val="Arial"/>
      <family val="2"/>
    </font>
    <font>
      <b/>
      <sz val="11"/>
      <name val="Arial"/>
      <family val="2"/>
    </font>
    <font>
      <sz val="11"/>
      <name val="Arial"/>
      <family val="2"/>
    </font>
    <font>
      <sz val="12"/>
      <color theme="1"/>
      <name val="Arial"/>
      <family val="2"/>
    </font>
    <font>
      <sz val="10"/>
      <name val="Arial"/>
      <family val="2"/>
    </font>
    <font>
      <b/>
      <sz val="12"/>
      <color theme="0"/>
      <name val="Arial"/>
      <family val="2"/>
    </font>
    <font>
      <sz val="12"/>
      <name val="Arial"/>
      <family val="2"/>
    </font>
    <font>
      <b/>
      <sz val="11"/>
      <color theme="0"/>
      <name val="Arial"/>
      <family val="2"/>
    </font>
    <font>
      <i/>
      <sz val="10"/>
      <color theme="0" tint="-0.249977111117893"/>
      <name val="Arial"/>
      <family val="2"/>
    </font>
    <font>
      <sz val="10"/>
      <color theme="0"/>
      <name val="Arial"/>
      <family val="2"/>
    </font>
    <font>
      <sz val="10"/>
      <color theme="0" tint="-0.499984740745262"/>
      <name val="Arial"/>
      <family val="2"/>
    </font>
    <font>
      <sz val="8"/>
      <color theme="0" tint="-0.499984740745262"/>
      <name val="Arial"/>
      <family val="2"/>
    </font>
    <font>
      <i/>
      <sz val="10"/>
      <color theme="1"/>
      <name val="Arial"/>
      <family val="2"/>
    </font>
    <font>
      <sz val="11"/>
      <color theme="1"/>
      <name val="Arial"/>
      <family val="2"/>
    </font>
    <font>
      <sz val="22"/>
      <color theme="1"/>
      <name val="Arial"/>
      <family val="2"/>
    </font>
    <font>
      <i/>
      <sz val="10"/>
      <color theme="1" tint="0.34998626667073579"/>
      <name val="Arial"/>
      <family val="2"/>
    </font>
    <font>
      <sz val="16"/>
      <color theme="1"/>
      <name val="Arial"/>
      <family val="2"/>
    </font>
    <font>
      <sz val="14"/>
      <color theme="1"/>
      <name val="Arial"/>
      <family val="2"/>
    </font>
    <font>
      <sz val="14"/>
      <color theme="0"/>
      <name val="Arial"/>
      <family val="2"/>
    </font>
    <font>
      <i/>
      <sz val="11"/>
      <color theme="1"/>
      <name val="Arial"/>
      <family val="2"/>
    </font>
  </fonts>
  <fills count="17">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0" tint="-0.249977111117893"/>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rgb="FFD7E2DC"/>
        <bgColor indexed="64"/>
      </patternFill>
    </fill>
    <fill>
      <patternFill patternType="solid">
        <fgColor theme="9" tint="0.59999389629810485"/>
        <bgColor indexed="64"/>
      </patternFill>
    </fill>
    <fill>
      <patternFill patternType="solid">
        <fgColor theme="3"/>
        <bgColor indexed="64"/>
      </patternFill>
    </fill>
    <fill>
      <patternFill patternType="solid">
        <fgColor theme="0" tint="-4.9989318521683403E-2"/>
        <bgColor indexed="64"/>
      </patternFill>
    </fill>
  </fills>
  <borders count="32">
    <border>
      <left/>
      <right/>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right/>
      <top/>
      <bottom style="medium">
        <color theme="0"/>
      </bottom>
      <diagonal/>
    </border>
    <border>
      <left/>
      <right/>
      <top/>
      <bottom style="thin">
        <color theme="4" tint="0.39997558519241921"/>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medium">
        <color theme="0"/>
      </left>
      <right/>
      <top/>
      <bottom style="medium">
        <color theme="0"/>
      </bottom>
      <diagonal/>
    </border>
    <border>
      <left/>
      <right style="medium">
        <color theme="0"/>
      </right>
      <top/>
      <bottom style="medium">
        <color theme="0"/>
      </bottom>
      <diagonal/>
    </border>
    <border>
      <left/>
      <right style="medium">
        <color theme="0"/>
      </right>
      <top/>
      <bottom/>
      <diagonal/>
    </border>
    <border>
      <left style="medium">
        <color theme="0"/>
      </left>
      <right style="medium">
        <color theme="0"/>
      </right>
      <top/>
      <bottom/>
      <diagonal/>
    </border>
    <border>
      <left/>
      <right/>
      <top style="medium">
        <color theme="0"/>
      </top>
      <bottom style="medium">
        <color theme="0"/>
      </bottom>
      <diagonal/>
    </border>
    <border>
      <left style="medium">
        <color theme="0"/>
      </left>
      <right/>
      <top style="medium">
        <color theme="0"/>
      </top>
      <bottom style="medium">
        <color theme="0"/>
      </bottom>
      <diagonal/>
    </border>
    <border>
      <left/>
      <right/>
      <top/>
      <bottom style="thin">
        <color theme="0"/>
      </bottom>
      <diagonal/>
    </border>
    <border>
      <left/>
      <right/>
      <top style="thin">
        <color theme="0"/>
      </top>
      <bottom/>
      <diagonal/>
    </border>
    <border>
      <left style="thin">
        <color theme="0"/>
      </left>
      <right style="thin">
        <color theme="0"/>
      </right>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right style="medium">
        <color theme="0"/>
      </right>
      <top style="medium">
        <color theme="0"/>
      </top>
      <bottom style="medium">
        <color theme="0"/>
      </bottom>
      <diagonal/>
    </border>
    <border>
      <left/>
      <right/>
      <top style="thin">
        <color theme="0"/>
      </top>
      <bottom style="thin">
        <color theme="0"/>
      </bottom>
      <diagonal/>
    </border>
    <border>
      <left style="medium">
        <color theme="0"/>
      </left>
      <right/>
      <top/>
      <bottom/>
      <diagonal/>
    </border>
    <border>
      <left style="medium">
        <color theme="0"/>
      </left>
      <right style="medium">
        <color theme="0"/>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thin">
        <color indexed="64"/>
      </left>
      <right style="thin">
        <color indexed="64"/>
      </right>
      <top style="thin">
        <color indexed="64"/>
      </top>
      <bottom style="thin">
        <color indexed="64"/>
      </bottom>
      <diagonal/>
    </border>
    <border>
      <left style="double">
        <color theme="0" tint="-0.34998626667073579"/>
      </left>
      <right style="double">
        <color theme="0" tint="-0.34998626667073579"/>
      </right>
      <top style="double">
        <color theme="0" tint="-0.34998626667073579"/>
      </top>
      <bottom style="double">
        <color theme="0" tint="-0.34998626667073579"/>
      </bottom>
      <diagonal/>
    </border>
    <border>
      <left/>
      <right/>
      <top style="thin">
        <color theme="4" tint="0.39997558519241921"/>
      </top>
      <bottom/>
      <diagonal/>
    </border>
    <border>
      <left/>
      <right style="thin">
        <color theme="4" tint="0.39997558519241921"/>
      </right>
      <top style="thin">
        <color theme="4" tint="0.39997558519241921"/>
      </top>
      <bottom/>
      <diagonal/>
    </border>
    <border>
      <left/>
      <right style="double">
        <color theme="0" tint="-0.34998626667073579"/>
      </right>
      <top style="thin">
        <color theme="4" tint="0.39997558519241921"/>
      </top>
      <bottom style="thin">
        <color theme="4" tint="0.39997558519241921"/>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72">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xf numFmtId="164" fontId="2" fillId="0" borderId="0" xfId="1" applyNumberFormat="1" applyFont="1" applyFill="1" applyBorder="1" applyAlignment="1">
      <alignment vertical="center"/>
    </xf>
    <xf numFmtId="0" fontId="2" fillId="0" borderId="5" xfId="0" applyFont="1" applyBorder="1" applyAlignment="1">
      <alignment horizontal="left" vertical="top" wrapText="1"/>
    </xf>
    <xf numFmtId="0" fontId="7" fillId="0" borderId="0" xfId="0" applyFont="1" applyAlignment="1">
      <alignment vertical="center" wrapText="1"/>
    </xf>
    <xf numFmtId="0" fontId="2" fillId="0" borderId="0" xfId="0" applyFont="1" applyAlignment="1">
      <alignment horizontal="center" vertical="center"/>
    </xf>
    <xf numFmtId="0" fontId="9" fillId="0" borderId="0" xfId="0" applyFont="1" applyAlignment="1">
      <alignment vertical="center" wrapText="1"/>
    </xf>
    <xf numFmtId="9" fontId="9" fillId="0" borderId="0" xfId="2" applyFont="1" applyAlignment="1">
      <alignment vertical="center" wrapText="1"/>
    </xf>
    <xf numFmtId="43" fontId="9" fillId="0" borderId="0" xfId="1" applyFont="1" applyAlignment="1">
      <alignment vertical="center" wrapText="1"/>
    </xf>
    <xf numFmtId="9" fontId="9" fillId="0" borderId="0" xfId="0" applyNumberFormat="1" applyFont="1" applyAlignment="1">
      <alignment vertical="center" wrapText="1"/>
    </xf>
    <xf numFmtId="9" fontId="9" fillId="0" borderId="0" xfId="1" applyNumberFormat="1" applyFont="1" applyAlignment="1">
      <alignment vertical="center" wrapText="1"/>
    </xf>
    <xf numFmtId="0" fontId="8" fillId="0" borderId="0" xfId="0" applyFont="1" applyAlignment="1">
      <alignment vertical="center" wrapText="1"/>
    </xf>
    <xf numFmtId="0" fontId="2" fillId="0" borderId="0" xfId="0" applyFont="1" applyAlignment="1" applyProtection="1">
      <alignment vertical="center"/>
      <protection hidden="1"/>
    </xf>
    <xf numFmtId="0" fontId="10" fillId="0" borderId="0" xfId="0" applyFont="1" applyAlignment="1" applyProtection="1">
      <alignment vertical="center" wrapText="1"/>
      <protection hidden="1"/>
    </xf>
    <xf numFmtId="0" fontId="10" fillId="0" borderId="0" xfId="0" applyFont="1" applyAlignment="1" applyProtection="1">
      <alignment vertical="center"/>
      <protection hidden="1"/>
    </xf>
    <xf numFmtId="0" fontId="2" fillId="0" borderId="0" xfId="0" applyFont="1" applyAlignment="1" applyProtection="1">
      <alignment vertical="center" wrapText="1"/>
      <protection hidden="1"/>
    </xf>
    <xf numFmtId="0" fontId="13" fillId="0" borderId="0" xfId="0" applyFont="1" applyAlignment="1" applyProtection="1">
      <alignment vertical="top" wrapText="1"/>
      <protection hidden="1"/>
    </xf>
    <xf numFmtId="0" fontId="2" fillId="0" borderId="0" xfId="0" applyFont="1" applyAlignment="1" applyProtection="1">
      <alignment horizontal="center" vertical="center"/>
      <protection hidden="1"/>
    </xf>
    <xf numFmtId="0" fontId="10" fillId="0" borderId="0" xfId="0" applyFont="1" applyAlignment="1" applyProtection="1">
      <alignment horizontal="center" vertical="center" wrapText="1"/>
      <protection hidden="1"/>
    </xf>
    <xf numFmtId="0" fontId="4" fillId="3" borderId="11" xfId="0" applyFont="1" applyFill="1" applyBorder="1" applyAlignment="1" applyProtection="1">
      <alignment horizontal="center" vertical="center"/>
      <protection hidden="1"/>
    </xf>
    <xf numFmtId="0" fontId="4" fillId="4" borderId="24" xfId="0" applyFont="1" applyFill="1" applyBorder="1" applyAlignment="1" applyProtection="1">
      <alignment horizontal="center" vertical="center"/>
      <protection hidden="1"/>
    </xf>
    <xf numFmtId="0" fontId="4" fillId="5" borderId="24" xfId="0" applyFont="1" applyFill="1" applyBorder="1" applyAlignment="1" applyProtection="1">
      <alignment horizontal="center" vertical="center"/>
      <protection hidden="1"/>
    </xf>
    <xf numFmtId="0" fontId="4" fillId="6" borderId="24" xfId="0" applyFont="1" applyFill="1" applyBorder="1" applyAlignment="1" applyProtection="1">
      <alignment horizontal="center" vertical="center"/>
      <protection hidden="1"/>
    </xf>
    <xf numFmtId="0" fontId="4" fillId="7" borderId="10" xfId="0" applyFont="1" applyFill="1" applyBorder="1" applyAlignment="1" applyProtection="1">
      <alignment horizontal="center" vertical="center"/>
      <protection hidden="1"/>
    </xf>
    <xf numFmtId="0" fontId="4" fillId="3" borderId="24" xfId="0" applyFont="1" applyFill="1" applyBorder="1" applyAlignment="1" applyProtection="1">
      <alignment horizontal="center" vertical="center"/>
      <protection hidden="1"/>
    </xf>
    <xf numFmtId="0" fontId="4" fillId="7" borderId="10" xfId="0" applyFont="1" applyFill="1" applyBorder="1" applyAlignment="1" applyProtection="1">
      <alignment horizontal="center" vertical="center" wrapText="1"/>
      <protection hidden="1"/>
    </xf>
    <xf numFmtId="164" fontId="2" fillId="9" borderId="25" xfId="1" applyNumberFormat="1" applyFont="1" applyFill="1" applyBorder="1" applyAlignment="1" applyProtection="1">
      <alignment vertical="center"/>
      <protection hidden="1"/>
    </xf>
    <xf numFmtId="164" fontId="2" fillId="10" borderId="25" xfId="1" applyNumberFormat="1" applyFont="1" applyFill="1" applyBorder="1" applyAlignment="1" applyProtection="1">
      <alignment vertical="center"/>
      <protection hidden="1"/>
    </xf>
    <xf numFmtId="164" fontId="2" fillId="11" borderId="25" xfId="1" applyNumberFormat="1" applyFont="1" applyFill="1" applyBorder="1" applyAlignment="1" applyProtection="1">
      <alignment vertical="center"/>
      <protection hidden="1"/>
    </xf>
    <xf numFmtId="164" fontId="2" fillId="12" borderId="25" xfId="1" applyNumberFormat="1" applyFont="1" applyFill="1" applyBorder="1" applyAlignment="1" applyProtection="1">
      <alignment vertical="center"/>
      <protection hidden="1"/>
    </xf>
    <xf numFmtId="164" fontId="2" fillId="8" borderId="15" xfId="1" applyNumberFormat="1" applyFont="1" applyFill="1" applyBorder="1" applyAlignment="1" applyProtection="1">
      <alignment vertical="center"/>
      <protection hidden="1"/>
    </xf>
    <xf numFmtId="164" fontId="11" fillId="8" borderId="21" xfId="0" applyNumberFormat="1" applyFont="1" applyFill="1" applyBorder="1" applyAlignment="1" applyProtection="1">
      <alignment vertical="center"/>
      <protection hidden="1"/>
    </xf>
    <xf numFmtId="9" fontId="2" fillId="8" borderId="21" xfId="2" applyFont="1" applyFill="1" applyBorder="1" applyAlignment="1" applyProtection="1">
      <alignment horizontal="center" vertical="center"/>
      <protection hidden="1"/>
    </xf>
    <xf numFmtId="164" fontId="2" fillId="8" borderId="25" xfId="1" applyNumberFormat="1" applyFont="1" applyFill="1" applyBorder="1" applyAlignment="1" applyProtection="1">
      <alignment vertical="center" wrapText="1"/>
      <protection hidden="1"/>
    </xf>
    <xf numFmtId="9" fontId="11" fillId="9" borderId="25" xfId="2" applyFont="1" applyFill="1" applyBorder="1" applyAlignment="1" applyProtection="1">
      <alignment horizontal="center" vertical="center"/>
      <protection hidden="1"/>
    </xf>
    <xf numFmtId="9" fontId="2" fillId="10" borderId="25" xfId="2" applyFont="1" applyFill="1" applyBorder="1" applyAlignment="1" applyProtection="1">
      <alignment horizontal="center" vertical="center"/>
      <protection hidden="1"/>
    </xf>
    <xf numFmtId="9" fontId="2" fillId="11" borderId="25" xfId="2" applyFont="1" applyFill="1" applyBorder="1" applyAlignment="1" applyProtection="1">
      <alignment horizontal="center" vertical="center"/>
      <protection hidden="1"/>
    </xf>
    <xf numFmtId="9" fontId="2" fillId="12" borderId="25" xfId="2" applyFont="1" applyFill="1" applyBorder="1" applyAlignment="1" applyProtection="1">
      <alignment horizontal="center" vertical="center"/>
      <protection hidden="1"/>
    </xf>
    <xf numFmtId="9" fontId="2" fillId="8" borderId="15" xfId="2" applyFont="1" applyFill="1" applyBorder="1" applyAlignment="1" applyProtection="1">
      <alignment horizontal="center" vertical="center"/>
      <protection hidden="1"/>
    </xf>
    <xf numFmtId="164" fontId="2" fillId="8" borderId="15" xfId="1" applyNumberFormat="1" applyFont="1" applyFill="1" applyBorder="1" applyAlignment="1" applyProtection="1">
      <alignment vertical="center" wrapText="1"/>
      <protection hidden="1"/>
    </xf>
    <xf numFmtId="0" fontId="15" fillId="0" borderId="0" xfId="0" applyFont="1" applyAlignment="1" applyProtection="1">
      <alignment vertical="center"/>
      <protection hidden="1"/>
    </xf>
    <xf numFmtId="164" fontId="2" fillId="9" borderId="26" xfId="1" applyNumberFormat="1" applyFont="1" applyFill="1" applyBorder="1" applyAlignment="1" applyProtection="1">
      <alignment vertical="center"/>
      <protection hidden="1"/>
    </xf>
    <xf numFmtId="164" fontId="2" fillId="10" borderId="26" xfId="1" applyNumberFormat="1" applyFont="1" applyFill="1" applyBorder="1" applyAlignment="1" applyProtection="1">
      <alignment vertical="center"/>
      <protection hidden="1"/>
    </xf>
    <xf numFmtId="164" fontId="2" fillId="11" borderId="26" xfId="1" applyNumberFormat="1" applyFont="1" applyFill="1" applyBorder="1" applyAlignment="1" applyProtection="1">
      <alignment vertical="center"/>
      <protection hidden="1"/>
    </xf>
    <xf numFmtId="164" fontId="2" fillId="12" borderId="26" xfId="1" applyNumberFormat="1" applyFont="1" applyFill="1" applyBorder="1" applyAlignment="1" applyProtection="1">
      <alignment vertical="center"/>
      <protection hidden="1"/>
    </xf>
    <xf numFmtId="164" fontId="2" fillId="8" borderId="1" xfId="1" applyNumberFormat="1" applyFont="1" applyFill="1" applyBorder="1" applyAlignment="1" applyProtection="1">
      <alignment vertical="center"/>
      <protection hidden="1"/>
    </xf>
    <xf numFmtId="9" fontId="2" fillId="8" borderId="3" xfId="2" applyFont="1" applyFill="1" applyBorder="1" applyAlignment="1" applyProtection="1">
      <alignment horizontal="center" vertical="center"/>
      <protection hidden="1"/>
    </xf>
    <xf numFmtId="9" fontId="11" fillId="9" borderId="26" xfId="2" applyFont="1" applyFill="1" applyBorder="1" applyAlignment="1" applyProtection="1">
      <alignment horizontal="center" vertical="center"/>
      <protection hidden="1"/>
    </xf>
    <xf numFmtId="9" fontId="2" fillId="10" borderId="26" xfId="2" applyFont="1" applyFill="1" applyBorder="1" applyAlignment="1" applyProtection="1">
      <alignment horizontal="center" vertical="center"/>
      <protection hidden="1"/>
    </xf>
    <xf numFmtId="9" fontId="2" fillId="11" borderId="26" xfId="2" applyFont="1" applyFill="1" applyBorder="1" applyAlignment="1" applyProtection="1">
      <alignment horizontal="center" vertical="center"/>
      <protection hidden="1"/>
    </xf>
    <xf numFmtId="9" fontId="2" fillId="12" borderId="26" xfId="2" applyFont="1" applyFill="1" applyBorder="1" applyAlignment="1" applyProtection="1">
      <alignment horizontal="center" vertical="center"/>
      <protection hidden="1"/>
    </xf>
    <xf numFmtId="0" fontId="16" fillId="0" borderId="0" xfId="0" applyFont="1" applyAlignment="1" applyProtection="1">
      <alignment vertical="center"/>
      <protection hidden="1"/>
    </xf>
    <xf numFmtId="0" fontId="16" fillId="0" borderId="0" xfId="0" applyFont="1" applyAlignment="1" applyProtection="1">
      <alignment horizontal="center" vertical="center"/>
      <protection hidden="1"/>
    </xf>
    <xf numFmtId="164" fontId="16" fillId="0" borderId="0" xfId="0" applyNumberFormat="1" applyFont="1" applyAlignment="1" applyProtection="1">
      <alignment vertical="center"/>
      <protection hidden="1"/>
    </xf>
    <xf numFmtId="0" fontId="16" fillId="0" borderId="0" xfId="0" applyFont="1" applyAlignment="1" applyProtection="1">
      <alignment vertical="center" wrapText="1"/>
      <protection hidden="1"/>
    </xf>
    <xf numFmtId="166" fontId="11" fillId="9" borderId="25" xfId="2" applyNumberFormat="1" applyFont="1" applyFill="1" applyBorder="1" applyAlignment="1" applyProtection="1">
      <alignment horizontal="center" vertical="center"/>
      <protection hidden="1"/>
    </xf>
    <xf numFmtId="166" fontId="2" fillId="10" borderId="25" xfId="2" applyNumberFormat="1" applyFont="1" applyFill="1" applyBorder="1" applyAlignment="1" applyProtection="1">
      <alignment horizontal="center" vertical="center"/>
      <protection hidden="1"/>
    </xf>
    <xf numFmtId="166" fontId="2" fillId="11" borderId="25" xfId="2" applyNumberFormat="1" applyFont="1" applyFill="1" applyBorder="1" applyAlignment="1" applyProtection="1">
      <alignment horizontal="center" vertical="center"/>
      <protection hidden="1"/>
    </xf>
    <xf numFmtId="166" fontId="2" fillId="12" borderId="25" xfId="2" applyNumberFormat="1" applyFont="1" applyFill="1" applyBorder="1" applyAlignment="1" applyProtection="1">
      <alignment horizontal="center" vertical="center"/>
      <protection hidden="1"/>
    </xf>
    <xf numFmtId="166" fontId="2" fillId="8" borderId="15" xfId="2" applyNumberFormat="1" applyFont="1" applyFill="1" applyBorder="1" applyAlignment="1" applyProtection="1">
      <alignment horizontal="center" vertical="center"/>
      <protection hidden="1"/>
    </xf>
    <xf numFmtId="0" fontId="17" fillId="0" borderId="0" xfId="0" applyFont="1" applyAlignment="1" applyProtection="1">
      <alignment vertical="top" wrapText="1"/>
      <protection hidden="1"/>
    </xf>
    <xf numFmtId="0" fontId="18" fillId="0" borderId="0" xfId="0" applyFont="1" applyAlignment="1" applyProtection="1">
      <alignment vertical="top" wrapText="1"/>
      <protection hidden="1"/>
    </xf>
    <xf numFmtId="9" fontId="2" fillId="8" borderId="15" xfId="2" applyFont="1" applyFill="1" applyBorder="1" applyAlignment="1" applyProtection="1">
      <alignment horizontal="center" vertical="center" wrapText="1"/>
      <protection hidden="1"/>
    </xf>
    <xf numFmtId="0" fontId="19" fillId="0" borderId="0" xfId="0" applyFont="1" applyAlignment="1" applyProtection="1">
      <alignment vertical="center" wrapText="1"/>
      <protection hidden="1"/>
    </xf>
    <xf numFmtId="0" fontId="2" fillId="0" borderId="0" xfId="0" applyFont="1"/>
    <xf numFmtId="0" fontId="4" fillId="3" borderId="12" xfId="0" applyFont="1" applyFill="1" applyBorder="1" applyAlignment="1">
      <alignment horizontal="center" vertical="center"/>
    </xf>
    <xf numFmtId="0" fontId="4" fillId="4" borderId="13" xfId="0" applyFont="1" applyFill="1" applyBorder="1" applyAlignment="1">
      <alignment horizontal="center" vertical="center"/>
    </xf>
    <xf numFmtId="0" fontId="4" fillId="5" borderId="13" xfId="0" applyFont="1" applyFill="1" applyBorder="1" applyAlignment="1">
      <alignment horizontal="center" vertical="center"/>
    </xf>
    <xf numFmtId="0" fontId="4" fillId="6" borderId="13" xfId="0" applyFont="1" applyFill="1" applyBorder="1" applyAlignment="1">
      <alignment horizontal="center" vertical="center"/>
    </xf>
    <xf numFmtId="0" fontId="4" fillId="7" borderId="10" xfId="0" applyFont="1" applyFill="1" applyBorder="1" applyAlignment="1">
      <alignment horizontal="center" vertical="center"/>
    </xf>
    <xf numFmtId="0" fontId="2" fillId="2" borderId="0" xfId="0" applyFont="1" applyFill="1" applyAlignment="1">
      <alignment vertical="center"/>
    </xf>
    <xf numFmtId="164" fontId="2" fillId="8" borderId="14" xfId="1" applyNumberFormat="1" applyFont="1" applyFill="1" applyBorder="1" applyAlignment="1" applyProtection="1">
      <alignment vertical="center"/>
    </xf>
    <xf numFmtId="0" fontId="15" fillId="2" borderId="0" xfId="0" applyFont="1" applyFill="1" applyAlignment="1">
      <alignment vertical="center"/>
    </xf>
    <xf numFmtId="164" fontId="2" fillId="8" borderId="2" xfId="1" applyNumberFormat="1" applyFont="1" applyFill="1" applyBorder="1" applyAlignment="1" applyProtection="1">
      <alignment vertical="center"/>
    </xf>
    <xf numFmtId="0" fontId="4" fillId="3" borderId="13" xfId="0" applyFont="1" applyFill="1" applyBorder="1" applyAlignment="1">
      <alignment horizontal="center" vertical="center"/>
    </xf>
    <xf numFmtId="0" fontId="17" fillId="0" borderId="0" xfId="0" applyFont="1" applyAlignment="1">
      <alignment vertical="top" wrapText="1"/>
    </xf>
    <xf numFmtId="0" fontId="18" fillId="0" borderId="0" xfId="0" applyFont="1" applyAlignment="1">
      <alignment vertical="top" wrapText="1"/>
    </xf>
    <xf numFmtId="164" fontId="11" fillId="8" borderId="21" xfId="0" applyNumberFormat="1" applyFont="1" applyFill="1" applyBorder="1" applyAlignment="1" applyProtection="1">
      <alignment vertical="center" wrapText="1"/>
      <protection hidden="1"/>
    </xf>
    <xf numFmtId="166" fontId="11" fillId="9" borderId="26" xfId="2" applyNumberFormat="1" applyFont="1" applyFill="1" applyBorder="1" applyAlignment="1" applyProtection="1">
      <alignment horizontal="center" vertical="center"/>
      <protection hidden="1"/>
    </xf>
    <xf numFmtId="166" fontId="2" fillId="10" borderId="26" xfId="2" applyNumberFormat="1" applyFont="1" applyFill="1" applyBorder="1" applyAlignment="1" applyProtection="1">
      <alignment horizontal="center" vertical="center"/>
      <protection hidden="1"/>
    </xf>
    <xf numFmtId="166" fontId="2" fillId="11" borderId="26" xfId="2" applyNumberFormat="1" applyFont="1" applyFill="1" applyBorder="1" applyAlignment="1" applyProtection="1">
      <alignment horizontal="center" vertical="center"/>
      <protection hidden="1"/>
    </xf>
    <xf numFmtId="166" fontId="2" fillId="12" borderId="26" xfId="2" applyNumberFormat="1" applyFont="1" applyFill="1" applyBorder="1" applyAlignment="1" applyProtection="1">
      <alignment horizontal="center" vertical="center"/>
      <protection hidden="1"/>
    </xf>
    <xf numFmtId="166" fontId="2" fillId="8" borderId="1" xfId="2" applyNumberFormat="1" applyFont="1" applyFill="1" applyBorder="1" applyAlignment="1" applyProtection="1">
      <alignment horizontal="center" vertical="center"/>
      <protection hidden="1"/>
    </xf>
    <xf numFmtId="0" fontId="20" fillId="0" borderId="0" xfId="0" applyFont="1"/>
    <xf numFmtId="0" fontId="11" fillId="2" borderId="9" xfId="0" applyFont="1" applyFill="1" applyBorder="1" applyAlignment="1">
      <alignment horizontal="center" wrapText="1"/>
    </xf>
    <xf numFmtId="0" fontId="0" fillId="0" borderId="0" xfId="0" applyAlignment="1">
      <alignment vertical="center" wrapText="1"/>
    </xf>
    <xf numFmtId="0" fontId="0" fillId="0" borderId="27" xfId="0" applyBorder="1" applyAlignment="1">
      <alignment vertical="center" wrapText="1"/>
    </xf>
    <xf numFmtId="0" fontId="0" fillId="14" borderId="27" xfId="0" applyFill="1" applyBorder="1" applyAlignment="1">
      <alignment vertical="center" wrapText="1"/>
    </xf>
    <xf numFmtId="167" fontId="0" fillId="14" borderId="27" xfId="0" applyNumberFormat="1" applyFill="1" applyBorder="1" applyAlignment="1">
      <alignment vertical="center" wrapText="1"/>
    </xf>
    <xf numFmtId="164" fontId="2" fillId="9" borderId="28" xfId="1" applyNumberFormat="1" applyFont="1" applyFill="1" applyBorder="1" applyAlignment="1" applyProtection="1">
      <alignment vertical="center"/>
      <protection locked="0"/>
    </xf>
    <xf numFmtId="164" fontId="2" fillId="10" borderId="28" xfId="1" applyNumberFormat="1" applyFont="1" applyFill="1" applyBorder="1" applyAlignment="1" applyProtection="1">
      <alignment vertical="center"/>
      <protection locked="0"/>
    </xf>
    <xf numFmtId="164" fontId="2" fillId="11" borderId="28" xfId="1" applyNumberFormat="1" applyFont="1" applyFill="1" applyBorder="1" applyAlignment="1" applyProtection="1">
      <alignment vertical="center"/>
      <protection locked="0"/>
    </xf>
    <xf numFmtId="164" fontId="2" fillId="12" borderId="28" xfId="1" applyNumberFormat="1" applyFont="1" applyFill="1" applyBorder="1" applyAlignment="1" applyProtection="1">
      <alignment vertical="center"/>
      <protection locked="0"/>
    </xf>
    <xf numFmtId="0" fontId="22" fillId="0" borderId="0" xfId="0" applyFont="1" applyAlignment="1">
      <alignment vertical="top"/>
    </xf>
    <xf numFmtId="0" fontId="14" fillId="15" borderId="11" xfId="0" applyFont="1" applyFill="1" applyBorder="1" applyAlignment="1" applyProtection="1">
      <alignment horizontal="left" vertical="center"/>
      <protection hidden="1"/>
    </xf>
    <xf numFmtId="0" fontId="14" fillId="15" borderId="11" xfId="0" applyFont="1" applyFill="1" applyBorder="1" applyAlignment="1" applyProtection="1">
      <alignment horizontal="left" vertical="center" wrapText="1"/>
      <protection hidden="1"/>
    </xf>
    <xf numFmtId="0" fontId="21" fillId="0" borderId="0" xfId="0" applyFont="1" applyAlignment="1">
      <alignment vertical="center" wrapText="1"/>
    </xf>
    <xf numFmtId="0" fontId="23" fillId="0" borderId="0" xfId="0" applyFont="1" applyAlignment="1">
      <alignment vertical="center" wrapText="1"/>
    </xf>
    <xf numFmtId="0" fontId="24" fillId="0" borderId="0" xfId="0" applyFont="1" applyAlignment="1">
      <alignment vertical="center" wrapText="1"/>
    </xf>
    <xf numFmtId="0" fontId="19" fillId="0" borderId="0" xfId="0" applyFont="1"/>
    <xf numFmtId="0" fontId="26" fillId="0" borderId="0" xfId="0" applyFont="1"/>
    <xf numFmtId="9" fontId="2" fillId="0" borderId="0" xfId="0" applyNumberFormat="1" applyFont="1"/>
    <xf numFmtId="9" fontId="2" fillId="0" borderId="0" xfId="0" applyNumberFormat="1" applyFont="1" applyAlignment="1">
      <alignment horizontal="center"/>
    </xf>
    <xf numFmtId="0" fontId="16" fillId="2" borderId="0" xfId="0" applyFont="1" applyFill="1" applyAlignment="1" applyProtection="1">
      <alignment vertical="center"/>
      <protection hidden="1"/>
    </xf>
    <xf numFmtId="9" fontId="0" fillId="14" borderId="27" xfId="0" applyNumberFormat="1" applyFill="1" applyBorder="1" applyAlignment="1">
      <alignment vertical="center" wrapText="1"/>
    </xf>
    <xf numFmtId="0" fontId="19" fillId="0" borderId="7" xfId="0" applyFont="1" applyBorder="1" applyAlignment="1">
      <alignment horizontal="right" vertical="center"/>
    </xf>
    <xf numFmtId="0" fontId="19" fillId="0" borderId="8" xfId="0" applyFont="1" applyBorder="1" applyAlignment="1">
      <alignment horizontal="right" vertical="center"/>
    </xf>
    <xf numFmtId="0" fontId="19" fillId="0" borderId="31" xfId="0" applyFont="1" applyBorder="1" applyAlignment="1">
      <alignment horizontal="right" vertical="center"/>
    </xf>
    <xf numFmtId="0" fontId="2" fillId="0" borderId="4" xfId="0" applyFont="1" applyBorder="1" applyAlignment="1">
      <alignment horizontal="left" vertical="center" wrapText="1"/>
    </xf>
    <xf numFmtId="0" fontId="6" fillId="0" borderId="0" xfId="0" applyFont="1" applyAlignment="1">
      <alignment horizontal="center" wrapText="1"/>
    </xf>
    <xf numFmtId="0" fontId="5" fillId="15" borderId="1" xfId="0" applyFont="1" applyFill="1" applyBorder="1" applyAlignment="1">
      <alignment horizontal="left" vertical="center"/>
    </xf>
    <xf numFmtId="0" fontId="5" fillId="15" borderId="2" xfId="0" applyFont="1" applyFill="1" applyBorder="1" applyAlignment="1">
      <alignment horizontal="left" vertical="center"/>
    </xf>
    <xf numFmtId="0" fontId="5" fillId="15" borderId="3" xfId="0" applyFont="1" applyFill="1" applyBorder="1" applyAlignment="1">
      <alignment horizontal="left" vertical="center"/>
    </xf>
    <xf numFmtId="0" fontId="11" fillId="0" borderId="4" xfId="0" applyFont="1" applyBorder="1" applyAlignment="1">
      <alignment horizontal="left" vertical="top" wrapText="1"/>
    </xf>
    <xf numFmtId="0" fontId="2" fillId="0" borderId="6" xfId="0" applyFont="1" applyBorder="1" applyAlignment="1">
      <alignment horizontal="left" vertical="center" wrapText="1"/>
    </xf>
    <xf numFmtId="0" fontId="2" fillId="0" borderId="4" xfId="0" applyFont="1" applyBorder="1" applyAlignment="1">
      <alignment horizontal="left" vertical="center"/>
    </xf>
    <xf numFmtId="164" fontId="2" fillId="8" borderId="15" xfId="1" applyNumberFormat="1" applyFont="1" applyFill="1" applyBorder="1" applyAlignment="1" applyProtection="1">
      <alignment horizontal="left" vertical="center" wrapText="1"/>
    </xf>
    <xf numFmtId="164" fontId="2" fillId="8" borderId="14" xfId="1" applyNumberFormat="1" applyFont="1" applyFill="1" applyBorder="1" applyAlignment="1" applyProtection="1">
      <alignment horizontal="left" vertical="center" wrapText="1"/>
    </xf>
    <xf numFmtId="0" fontId="2" fillId="0" borderId="4" xfId="0" applyFont="1" applyBorder="1" applyAlignment="1">
      <alignment horizontal="right" vertical="center"/>
    </xf>
    <xf numFmtId="0" fontId="2" fillId="0" borderId="7" xfId="0" applyFont="1" applyBorder="1" applyAlignment="1">
      <alignment horizontal="right" vertical="center"/>
    </xf>
    <xf numFmtId="165" fontId="9" fillId="16" borderId="28" xfId="0" applyNumberFormat="1" applyFont="1" applyFill="1" applyBorder="1" applyAlignment="1" applyProtection="1">
      <alignment horizontal="left" vertical="center" wrapText="1"/>
      <protection locked="0" hidden="1"/>
    </xf>
    <xf numFmtId="0" fontId="2" fillId="0" borderId="8" xfId="0" applyFont="1" applyBorder="1" applyAlignment="1">
      <alignment horizontal="right" vertic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11" fillId="0" borderId="9" xfId="0" applyFont="1" applyBorder="1" applyAlignment="1">
      <alignment horizontal="center" wrapText="1"/>
    </xf>
    <xf numFmtId="0" fontId="5" fillId="15" borderId="1" xfId="0" applyFont="1" applyFill="1" applyBorder="1" applyAlignment="1">
      <alignment horizontal="left" vertical="center" indent="1"/>
    </xf>
    <xf numFmtId="0" fontId="5" fillId="15" borderId="2" xfId="0" applyFont="1" applyFill="1" applyBorder="1" applyAlignment="1">
      <alignment horizontal="left" vertical="center" indent="1"/>
    </xf>
    <xf numFmtId="164" fontId="2" fillId="8" borderId="10" xfId="1" applyNumberFormat="1" applyFont="1" applyFill="1" applyBorder="1" applyAlignment="1" applyProtection="1">
      <alignment horizontal="left" vertical="center" wrapText="1"/>
    </xf>
    <xf numFmtId="164" fontId="2" fillId="8" borderId="5" xfId="1" applyNumberFormat="1" applyFont="1" applyFill="1" applyBorder="1" applyAlignment="1" applyProtection="1">
      <alignment horizontal="left" vertical="center" wrapText="1"/>
    </xf>
    <xf numFmtId="0" fontId="20" fillId="8" borderId="22" xfId="0" applyFont="1" applyFill="1" applyBorder="1" applyAlignment="1">
      <alignment horizontal="right" vertical="center" indent="1"/>
    </xf>
    <xf numFmtId="0" fontId="20" fillId="8" borderId="17" xfId="0" applyFont="1" applyFill="1" applyBorder="1" applyAlignment="1">
      <alignment horizontal="right" vertical="center" indent="1"/>
    </xf>
    <xf numFmtId="0" fontId="9" fillId="16" borderId="28" xfId="0" applyFont="1" applyFill="1" applyBorder="1" applyAlignment="1" applyProtection="1">
      <alignment vertical="center"/>
      <protection locked="0" hidden="1"/>
    </xf>
    <xf numFmtId="164" fontId="2" fillId="8" borderId="1" xfId="1" applyNumberFormat="1" applyFont="1" applyFill="1" applyBorder="1" applyAlignment="1" applyProtection="1">
      <alignment horizontal="left" vertical="center" wrapText="1"/>
    </xf>
    <xf numFmtId="164" fontId="2" fillId="8" borderId="2" xfId="1" applyNumberFormat="1" applyFont="1" applyFill="1" applyBorder="1" applyAlignment="1" applyProtection="1">
      <alignment horizontal="left" vertical="center" wrapText="1"/>
    </xf>
    <xf numFmtId="0" fontId="5" fillId="15" borderId="1" xfId="0" applyFont="1" applyFill="1" applyBorder="1" applyAlignment="1">
      <alignment horizontal="left" vertical="center" wrapText="1" indent="1"/>
    </xf>
    <xf numFmtId="0" fontId="5" fillId="15" borderId="2" xfId="0" applyFont="1" applyFill="1" applyBorder="1" applyAlignment="1">
      <alignment horizontal="left" vertical="center" wrapText="1" indent="1"/>
    </xf>
    <xf numFmtId="0" fontId="9" fillId="16" borderId="28" xfId="0" applyFont="1" applyFill="1" applyBorder="1" applyAlignment="1" applyProtection="1">
      <alignment horizontal="left" vertical="center" wrapText="1"/>
      <protection locked="0" hidden="1"/>
    </xf>
    <xf numFmtId="0" fontId="20" fillId="8" borderId="16" xfId="0" applyFont="1" applyFill="1" applyBorder="1" applyAlignment="1">
      <alignment horizontal="right" vertical="center" indent="1"/>
    </xf>
    <xf numFmtId="0" fontId="0" fillId="0" borderId="27" xfId="0" applyBorder="1" applyAlignment="1">
      <alignment horizontal="center" vertical="center" wrapText="1"/>
    </xf>
    <xf numFmtId="0" fontId="10" fillId="8" borderId="17" xfId="0" applyFont="1" applyFill="1" applyBorder="1" applyAlignment="1" applyProtection="1">
      <alignment horizontal="left" vertical="center" indent="1"/>
      <protection hidden="1"/>
    </xf>
    <xf numFmtId="0" fontId="13" fillId="0" borderId="0" xfId="0" applyFont="1" applyAlignment="1" applyProtection="1">
      <alignment horizontal="left" vertical="top" wrapText="1"/>
      <protection hidden="1"/>
    </xf>
    <xf numFmtId="0" fontId="13" fillId="0" borderId="17" xfId="0" applyFont="1" applyBorder="1" applyAlignment="1" applyProtection="1">
      <alignment horizontal="left" vertical="top" wrapText="1"/>
      <protection hidden="1"/>
    </xf>
    <xf numFmtId="0" fontId="6" fillId="0" borderId="0" xfId="0" applyFont="1" applyAlignment="1" applyProtection="1">
      <alignment horizontal="center" vertical="top" wrapText="1"/>
      <protection hidden="1"/>
    </xf>
    <xf numFmtId="0" fontId="12" fillId="15" borderId="16" xfId="0" applyFont="1" applyFill="1" applyBorder="1" applyAlignment="1" applyProtection="1">
      <alignment horizontal="right" vertical="center"/>
      <protection hidden="1"/>
    </xf>
    <xf numFmtId="167" fontId="13" fillId="0" borderId="0" xfId="0" applyNumberFormat="1" applyFont="1" applyAlignment="1" applyProtection="1">
      <alignment horizontal="left" vertical="center" wrapText="1"/>
      <protection hidden="1"/>
    </xf>
    <xf numFmtId="0" fontId="10" fillId="8" borderId="19" xfId="0" applyFont="1" applyFill="1" applyBorder="1" applyAlignment="1" applyProtection="1">
      <alignment horizontal="left" vertical="center" indent="1"/>
      <protection hidden="1"/>
    </xf>
    <xf numFmtId="0" fontId="12" fillId="15" borderId="16" xfId="0" applyFont="1" applyFill="1" applyBorder="1" applyAlignment="1" applyProtection="1">
      <alignment horizontal="left" vertical="center"/>
      <protection hidden="1"/>
    </xf>
    <xf numFmtId="0" fontId="12" fillId="15" borderId="10" xfId="0" applyFont="1" applyFill="1" applyBorder="1" applyAlignment="1" applyProtection="1">
      <alignment horizontal="left" vertical="center"/>
      <protection hidden="1"/>
    </xf>
    <xf numFmtId="0" fontId="12" fillId="15" borderId="5" xfId="0" applyFont="1" applyFill="1" applyBorder="1" applyAlignment="1" applyProtection="1">
      <alignment horizontal="left" vertical="center"/>
      <protection hidden="1"/>
    </xf>
    <xf numFmtId="0" fontId="12" fillId="15" borderId="11" xfId="0" applyFont="1" applyFill="1" applyBorder="1" applyAlignment="1" applyProtection="1">
      <alignment horizontal="left" vertical="center"/>
      <protection hidden="1"/>
    </xf>
    <xf numFmtId="0" fontId="13" fillId="8" borderId="17" xfId="0" applyFont="1" applyFill="1" applyBorder="1" applyAlignment="1" applyProtection="1">
      <alignment horizontal="left" vertical="top" wrapText="1"/>
      <protection hidden="1"/>
    </xf>
    <xf numFmtId="0" fontId="13" fillId="8" borderId="0" xfId="0" applyFont="1" applyFill="1" applyAlignment="1" applyProtection="1">
      <alignment horizontal="left" vertical="top" wrapText="1"/>
      <protection hidden="1"/>
    </xf>
    <xf numFmtId="0" fontId="10" fillId="8" borderId="18" xfId="0" applyFont="1" applyFill="1" applyBorder="1" applyAlignment="1" applyProtection="1">
      <alignment horizontal="left" vertical="center" indent="1"/>
      <protection hidden="1"/>
    </xf>
    <xf numFmtId="0" fontId="10" fillId="8" borderId="20" xfId="0" applyFont="1" applyFill="1" applyBorder="1" applyAlignment="1" applyProtection="1">
      <alignment horizontal="left" vertical="center" wrapText="1" indent="1"/>
      <protection hidden="1"/>
    </xf>
    <xf numFmtId="0" fontId="12" fillId="15" borderId="15" xfId="0" applyFont="1" applyFill="1" applyBorder="1" applyAlignment="1" applyProtection="1">
      <alignment horizontal="left" vertical="center"/>
      <protection hidden="1"/>
    </xf>
    <xf numFmtId="0" fontId="12" fillId="15" borderId="14" xfId="0" applyFont="1" applyFill="1" applyBorder="1" applyAlignment="1" applyProtection="1">
      <alignment horizontal="left" vertical="center"/>
      <protection hidden="1"/>
    </xf>
    <xf numFmtId="0" fontId="12" fillId="15" borderId="21" xfId="0" applyFont="1" applyFill="1" applyBorder="1" applyAlignment="1" applyProtection="1">
      <alignment horizontal="left" vertical="center"/>
      <protection hidden="1"/>
    </xf>
    <xf numFmtId="0" fontId="13" fillId="8" borderId="23" xfId="0" applyFont="1" applyFill="1" applyBorder="1" applyAlignment="1" applyProtection="1">
      <alignment horizontal="left" vertical="center" wrapText="1"/>
      <protection hidden="1"/>
    </xf>
    <xf numFmtId="0" fontId="13" fillId="8" borderId="0" xfId="0" applyFont="1" applyFill="1" applyAlignment="1" applyProtection="1">
      <alignment horizontal="left" vertical="center" wrapText="1"/>
      <protection hidden="1"/>
    </xf>
    <xf numFmtId="164" fontId="2" fillId="8" borderId="5" xfId="1" applyNumberFormat="1" applyFont="1" applyFill="1" applyBorder="1" applyAlignment="1" applyProtection="1">
      <alignment horizontal="left" vertical="center" wrapText="1"/>
      <protection hidden="1"/>
    </xf>
    <xf numFmtId="164" fontId="2" fillId="8" borderId="11" xfId="1" applyNumberFormat="1" applyFont="1" applyFill="1" applyBorder="1" applyAlignment="1" applyProtection="1">
      <alignment horizontal="left" vertical="center" wrapText="1"/>
      <protection hidden="1"/>
    </xf>
    <xf numFmtId="0" fontId="14" fillId="15" borderId="15" xfId="0" applyFont="1" applyFill="1" applyBorder="1" applyAlignment="1" applyProtection="1">
      <alignment horizontal="left" vertical="center" wrapText="1" indent="1"/>
      <protection hidden="1"/>
    </xf>
    <xf numFmtId="0" fontId="14" fillId="15" borderId="14" xfId="0" applyFont="1" applyFill="1" applyBorder="1" applyAlignment="1" applyProtection="1">
      <alignment horizontal="left" vertical="center" wrapText="1" indent="1"/>
      <protection hidden="1"/>
    </xf>
    <xf numFmtId="0" fontId="14" fillId="15" borderId="21" xfId="0" applyFont="1" applyFill="1" applyBorder="1" applyAlignment="1" applyProtection="1">
      <alignment horizontal="left" vertical="center" wrapText="1" indent="1"/>
      <protection hidden="1"/>
    </xf>
    <xf numFmtId="0" fontId="4" fillId="7" borderId="24" xfId="0" applyFont="1" applyFill="1" applyBorder="1" applyAlignment="1" applyProtection="1">
      <alignment horizontal="center" vertical="center"/>
      <protection hidden="1"/>
    </xf>
    <xf numFmtId="9" fontId="2" fillId="13" borderId="2" xfId="2" applyFont="1" applyFill="1" applyBorder="1" applyAlignment="1" applyProtection="1">
      <alignment horizontal="left" vertical="center" wrapText="1"/>
      <protection hidden="1"/>
    </xf>
    <xf numFmtId="0" fontId="2" fillId="7" borderId="10" xfId="0" applyFont="1" applyFill="1" applyBorder="1" applyAlignment="1" applyProtection="1">
      <alignment horizontal="center" vertical="center" wrapText="1"/>
      <protection hidden="1"/>
    </xf>
    <xf numFmtId="0" fontId="2" fillId="7" borderId="5" xfId="0" applyFont="1" applyFill="1" applyBorder="1" applyAlignment="1" applyProtection="1">
      <alignment horizontal="center" vertical="center" wrapText="1"/>
      <protection hidden="1"/>
    </xf>
    <xf numFmtId="0" fontId="25" fillId="15" borderId="0" xfId="0" applyFont="1" applyFill="1" applyAlignment="1">
      <alignment horizontal="center" vertical="center" wrapText="1"/>
    </xf>
    <xf numFmtId="0" fontId="8" fillId="0" borderId="0" xfId="0" applyFont="1" applyAlignment="1">
      <alignment horizontal="center" vertical="center" wrapText="1"/>
    </xf>
  </cellXfs>
  <cellStyles count="3">
    <cellStyle name="Comma" xfId="1" builtinId="3"/>
    <cellStyle name="Normal" xfId="0" builtinId="0"/>
    <cellStyle name="Percent" xfId="2" builtinId="5"/>
  </cellStyles>
  <dxfs count="43">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theme="0" tint="-0.499984740745262"/>
      </font>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4.9989318521683403E-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4.9989318521683403E-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theme="0" tint="-0.499984740745262"/>
      </font>
      <fill>
        <patternFill>
          <bgColor theme="0" tint="-4.9989318521683403E-2"/>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theme="0" tint="-0.499984740745262"/>
      </font>
      <fill>
        <patternFill>
          <bgColor theme="0" tint="-4.9989318521683403E-2"/>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0" tint="-0.34998626667073579"/>
      </font>
      <fill>
        <patternFill>
          <bgColor theme="0" tint="-4.9989318521683403E-2"/>
        </patternFill>
      </fill>
    </dxf>
    <dxf>
      <font>
        <color rgb="FF9C5700"/>
      </font>
      <fill>
        <patternFill>
          <bgColor rgb="FFFFEB9C"/>
        </patternFill>
      </fill>
    </dxf>
    <dxf>
      <font>
        <color rgb="FF9C0006"/>
      </font>
      <fill>
        <patternFill>
          <bgColor rgb="FFFFC7CE"/>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ont>
        <color theme="1" tint="0.34998626667073579"/>
      </font>
      <fill>
        <patternFill>
          <bgColor rgb="FFF7E2C5"/>
        </patternFill>
      </fill>
    </dxf>
    <dxf>
      <fill>
        <patternFill>
          <bgColor theme="8" tint="0.59996337778862885"/>
        </patternFill>
      </fill>
    </dxf>
    <dxf>
      <fill>
        <patternFill>
          <bgColor theme="8" tint="0.79998168889431442"/>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28.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29.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30.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1.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2.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3.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4.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5.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6.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7.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38.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39.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40.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1.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2.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3.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4.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5.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6.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7.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48.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49.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6652-41A2-81FC-E8BCEE384D6F}"/>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6652-41A2-81FC-E8BCEE384D6F}"/>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6652-41A2-81FC-E8BCEE384D6F}"/>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6652-41A2-81FC-E8BCEE384D6F}"/>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5ECE-44F5-98DC-488A5C992D7A}"/>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5ECE-44F5-98DC-488A5C992D7A}"/>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5ECE-44F5-98DC-488A5C992D7A}"/>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5ECE-44F5-98DC-488A5C992D7A}"/>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FC64-4474-92AC-DBF8017A9E70}"/>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E9B7-469C-B529-0B432AD7FB26}"/>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432F-4153-8FDD-96CF76FD52C5}"/>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432F-4153-8FDD-96CF76FD52C5}"/>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432F-4153-8FDD-96CF76FD52C5}"/>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432F-4153-8FDD-96CF76FD52C5}"/>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C839-482B-A434-E13A79BEF516}"/>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C839-482B-A434-E13A79BEF516}"/>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C839-482B-A434-E13A79BEF516}"/>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C839-482B-A434-E13A79BEF516}"/>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566A-4E6B-B3F5-C1C0F6E6D137}"/>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AE6B-4DF1-9189-350418FB26A5}"/>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AE6B-4DF1-9189-350418FB26A5}"/>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AE6B-4DF1-9189-350418FB26A5}"/>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AE6B-4DF1-9189-350418FB26A5}"/>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C514-4CD2-A20D-C515A0BDFDFC}"/>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EC7C-4EB8-AFAE-66FBD82478B7}"/>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E40-4031-82FB-75EE9FDB6014}"/>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1E40-4031-82FB-75EE9FDB6014}"/>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1E40-4031-82FB-75EE9FDB6014}"/>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1E40-4031-82FB-75EE9FDB6014}"/>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E0C-4477-8704-2598165BA7D3}"/>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7B52-4792-B4FF-DD347D9F6265}"/>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2E7-4C50-93C0-84476131E4AB}"/>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51A7-4C98-94FC-5C4DB5410BCA}"/>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51A7-4C98-94FC-5C4DB5410BCA}"/>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51A7-4C98-94FC-5C4DB5410BCA}"/>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51A7-4C98-94FC-5C4DB5410BCA}"/>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AEB-483E-9BEB-DC722E237CE8}"/>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C34B-4076-98EA-EC1001178A2F}"/>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0CB6-4536-8DEC-F306B551ED5B}"/>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0CB6-4536-8DEC-F306B551ED5B}"/>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0CB6-4536-8DEC-F306B551ED5B}"/>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0CB6-4536-8DEC-F306B551ED5B}"/>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9BF-4E80-B3FD-1EE9FBDD5941}"/>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2C36-49B3-B181-D025D0A715F0}"/>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2C36-49B3-B181-D025D0A715F0}"/>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2C36-49B3-B181-D025D0A715F0}"/>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2C36-49B3-B181-D025D0A715F0}"/>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Board members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FA7-4D53-AD6D-C2F108806DE2}"/>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Indicators'!$M$20:$Q$20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FA7-4D53-AD6D-C2F108806DE2}"/>
            </c:ext>
          </c:extLst>
        </c:ser>
        <c:dLbls>
          <c:showLegendKey val="0"/>
          <c:showVal val="0"/>
          <c:showCatName val="0"/>
          <c:showSerName val="0"/>
          <c:showPercent val="0"/>
          <c:showBubbleSize val="0"/>
        </c:dLbls>
        <c:gapWidth val="219"/>
        <c:overlap val="-27"/>
        <c:axId val="455673119"/>
        <c:axId val="456595455"/>
      </c:barChart>
      <c:catAx>
        <c:axId val="45567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6595455"/>
        <c:crosses val="autoZero"/>
        <c:auto val="1"/>
        <c:lblAlgn val="ctr"/>
        <c:lblOffset val="100"/>
        <c:noMultiLvlLbl val="0"/>
      </c:catAx>
      <c:valAx>
        <c:axId val="4565954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73119"/>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B94-46A6-812A-3533CA342E01}"/>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Indicators'!$M$21:$Q$21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7B94-46A6-812A-3533CA342E01}"/>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6719"/>
        <c:crosses val="autoZero"/>
        <c:auto val="1"/>
        <c:lblAlgn val="ctr"/>
        <c:lblOffset val="100"/>
        <c:noMultiLvlLbl val="0"/>
      </c:catAx>
      <c:valAx>
        <c:axId val="856536719"/>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725167"/>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E5C0-4FA9-9CE2-EE3AFAA769EE}"/>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Executive management (CEO and CEO direct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D75-4551-9DCC-96060D12EA7A}"/>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Indicators'!$M$22:$Q$22</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2D75-4551-9DCC-96060D12EA7A}"/>
            </c:ext>
          </c:extLst>
        </c:ser>
        <c:dLbls>
          <c:showLegendKey val="0"/>
          <c:showVal val="0"/>
          <c:showCatName val="0"/>
          <c:showSerName val="0"/>
          <c:showPercent val="0"/>
          <c:showBubbleSize val="0"/>
        </c:dLbls>
        <c:gapWidth val="219"/>
        <c:overlap val="-27"/>
        <c:axId val="455693759"/>
        <c:axId val="856535231"/>
      </c:barChart>
      <c:catAx>
        <c:axId val="4556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5231"/>
        <c:crosses val="autoZero"/>
        <c:auto val="1"/>
        <c:lblAlgn val="ctr"/>
        <c:lblOffset val="100"/>
        <c:noMultiLvlLbl val="0"/>
      </c:catAx>
      <c:valAx>
        <c:axId val="856535231"/>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93759"/>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People Managers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9AE0-46D6-B5F7-0AE93A8134EC}"/>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Indicators'!$M$23:$Q$23</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9AE0-46D6-B5F7-0AE93A8134EC}"/>
            </c:ext>
          </c:extLst>
        </c:ser>
        <c:dLbls>
          <c:showLegendKey val="0"/>
          <c:showVal val="0"/>
          <c:showCatName val="0"/>
          <c:showSerName val="0"/>
          <c:showPercent val="0"/>
          <c:showBubbleSize val="0"/>
        </c:dLbls>
        <c:gapWidth val="219"/>
        <c:overlap val="-27"/>
        <c:axId val="455681759"/>
        <c:axId val="845873855"/>
      </c:barChart>
      <c:catAx>
        <c:axId val="45568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873855"/>
        <c:crosses val="autoZero"/>
        <c:auto val="1"/>
        <c:lblAlgn val="ctr"/>
        <c:lblOffset val="100"/>
        <c:noMultiLvlLbl val="0"/>
      </c:catAx>
      <c:valAx>
        <c:axId val="845873855"/>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81759"/>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DEF-49FB-A47C-C67D6264DD78}"/>
              </c:ext>
            </c:extLst>
          </c:dPt>
          <c:dLbls>
            <c:spPr>
              <a:noFill/>
              <a:ln>
                <a:noFill/>
              </a:ln>
              <a:effectLst/>
            </c:spPr>
            <c:txPr>
              <a:bodyPr rot="0" spcFirstLastPara="1" vertOverflow="ellipsis" vert="horz" wrap="square" anchor="ctr" anchorCtr="1"/>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Indicators'!$M$24:$Q$24</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0-2DEF-49FB-A47C-C67D6264DD78}"/>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882783"/>
        <c:crosses val="autoZero"/>
        <c:auto val="1"/>
        <c:lblAlgn val="ctr"/>
        <c:lblOffset val="100"/>
        <c:noMultiLvlLbl val="0"/>
      </c:catAx>
      <c:valAx>
        <c:axId val="845882783"/>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192319"/>
        <c:crosses val="autoZero"/>
        <c:crossBetween val="between"/>
        <c:majorUnit val="0.2"/>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Board members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B4D-4930-BF9D-A4280C0FA03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Indicators'!$M$27:$Q$27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5B4D-4930-BF9D-A4280C0FA03E}"/>
            </c:ext>
          </c:extLst>
        </c:ser>
        <c:dLbls>
          <c:showLegendKey val="0"/>
          <c:showVal val="0"/>
          <c:showCatName val="0"/>
          <c:showSerName val="0"/>
          <c:showPercent val="0"/>
          <c:showBubbleSize val="0"/>
        </c:dLbls>
        <c:gapWidth val="219"/>
        <c:overlap val="-27"/>
        <c:axId val="455673119"/>
        <c:axId val="456595455"/>
      </c:barChart>
      <c:catAx>
        <c:axId val="45567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6595455"/>
        <c:crosses val="autoZero"/>
        <c:auto val="1"/>
        <c:lblAlgn val="ctr"/>
        <c:lblOffset val="100"/>
        <c:noMultiLvlLbl val="0"/>
      </c:catAx>
      <c:valAx>
        <c:axId val="4565954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731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C66-4916-BA52-FD80EAC36B7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Indicators'!$M$28:$Q$28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1C66-4916-BA52-FD80EAC36B75}"/>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6719"/>
        <c:crosses val="autoZero"/>
        <c:auto val="1"/>
        <c:lblAlgn val="ctr"/>
        <c:lblOffset val="100"/>
        <c:noMultiLvlLbl val="0"/>
      </c:catAx>
      <c:valAx>
        <c:axId val="856536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7251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Executive management (CEO and CEO direct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223-4C14-90C0-8F867676D5D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Indicators'!$M$29:$Q$29</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5223-4C14-90C0-8F867676D5D0}"/>
            </c:ext>
          </c:extLst>
        </c:ser>
        <c:dLbls>
          <c:showLegendKey val="0"/>
          <c:showVal val="0"/>
          <c:showCatName val="0"/>
          <c:showSerName val="0"/>
          <c:showPercent val="0"/>
          <c:showBubbleSize val="0"/>
        </c:dLbls>
        <c:gapWidth val="219"/>
        <c:overlap val="-27"/>
        <c:axId val="455693759"/>
        <c:axId val="856535231"/>
      </c:barChart>
      <c:catAx>
        <c:axId val="4556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5231"/>
        <c:crosses val="autoZero"/>
        <c:auto val="1"/>
        <c:lblAlgn val="ctr"/>
        <c:lblOffset val="100"/>
        <c:noMultiLvlLbl val="0"/>
      </c:catAx>
      <c:valAx>
        <c:axId val="856535231"/>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93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People Managers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3876-4EBD-A8F4-6086155D832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Indicators'!$M$30:$Q$30</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3876-4EBD-A8F4-6086155D8323}"/>
            </c:ext>
          </c:extLst>
        </c:ser>
        <c:dLbls>
          <c:showLegendKey val="0"/>
          <c:showVal val="0"/>
          <c:showCatName val="0"/>
          <c:showSerName val="0"/>
          <c:showPercent val="0"/>
          <c:showBubbleSize val="0"/>
        </c:dLbls>
        <c:gapWidth val="219"/>
        <c:overlap val="-27"/>
        <c:axId val="455681759"/>
        <c:axId val="845873855"/>
      </c:barChart>
      <c:catAx>
        <c:axId val="45568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873855"/>
        <c:crosses val="autoZero"/>
        <c:auto val="1"/>
        <c:lblAlgn val="ctr"/>
        <c:lblOffset val="100"/>
        <c:noMultiLvlLbl val="0"/>
      </c:catAx>
      <c:valAx>
        <c:axId val="84587385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81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DDD-4D36-933F-367F7373110D}"/>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Indicators'!$M$31:$Q$31</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7DDD-4D36-933F-367F7373110D}"/>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882783"/>
        <c:crosses val="autoZero"/>
        <c:auto val="1"/>
        <c:lblAlgn val="ctr"/>
        <c:lblOffset val="100"/>
        <c:noMultiLvlLbl val="0"/>
      </c:catAx>
      <c:valAx>
        <c:axId val="8458827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1923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Board members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EFD-4D28-B339-13C8A12CF1DB}"/>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Indicators'!$M$34:$Q$34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5EFD-4D28-B339-13C8A12CF1DB}"/>
            </c:ext>
          </c:extLst>
        </c:ser>
        <c:dLbls>
          <c:showLegendKey val="0"/>
          <c:showVal val="0"/>
          <c:showCatName val="0"/>
          <c:showSerName val="0"/>
          <c:showPercent val="0"/>
          <c:showBubbleSize val="0"/>
        </c:dLbls>
        <c:gapWidth val="219"/>
        <c:overlap val="-27"/>
        <c:axId val="455673119"/>
        <c:axId val="456595455"/>
      </c:barChart>
      <c:catAx>
        <c:axId val="4556731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6595455"/>
        <c:crosses val="autoZero"/>
        <c:auto val="1"/>
        <c:lblAlgn val="ctr"/>
        <c:lblOffset val="100"/>
        <c:noMultiLvlLbl val="0"/>
      </c:catAx>
      <c:valAx>
        <c:axId val="4565954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731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25" r="0.25" t="0.75" header="0.3" footer="0.3"/>
    <c:pageSetup orientation="landscape"/>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9C8-4B5C-B42D-2D4468C85D8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Indicators'!$M$35:$Q$35</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19C8-4B5C-B42D-2D4468C85D87}"/>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6719"/>
        <c:crosses val="autoZero"/>
        <c:auto val="1"/>
        <c:lblAlgn val="ctr"/>
        <c:lblOffset val="100"/>
        <c:noMultiLvlLbl val="0"/>
      </c:catAx>
      <c:valAx>
        <c:axId val="8565367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7251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C0D-434A-AE80-B154F701A208}"/>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1C0D-434A-AE80-B154F701A208}"/>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1C0D-434A-AE80-B154F701A208}"/>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1C0D-434A-AE80-B154F701A208}"/>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Executive management (CEO and CEO direct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897E-478A-BD8B-3D1FCE23ED4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Indicators'!$M$36:$Q$36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897E-478A-BD8B-3D1FCE23ED43}"/>
            </c:ext>
          </c:extLst>
        </c:ser>
        <c:dLbls>
          <c:showLegendKey val="0"/>
          <c:showVal val="0"/>
          <c:showCatName val="0"/>
          <c:showSerName val="0"/>
          <c:showPercent val="0"/>
          <c:showBubbleSize val="0"/>
        </c:dLbls>
        <c:gapWidth val="219"/>
        <c:overlap val="-27"/>
        <c:axId val="455693759"/>
        <c:axId val="856535231"/>
      </c:barChart>
      <c:catAx>
        <c:axId val="4556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5231"/>
        <c:crosses val="autoZero"/>
        <c:auto val="1"/>
        <c:lblAlgn val="ctr"/>
        <c:lblOffset val="100"/>
        <c:noMultiLvlLbl val="0"/>
      </c:catAx>
      <c:valAx>
        <c:axId val="85653523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93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People Managers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27F6-427C-821C-8347196E0FF1}"/>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Indicators'!$M$37:$Q$37</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27F6-427C-821C-8347196E0FF1}"/>
            </c:ext>
          </c:extLst>
        </c:ser>
        <c:dLbls>
          <c:showLegendKey val="0"/>
          <c:showVal val="0"/>
          <c:showCatName val="0"/>
          <c:showSerName val="0"/>
          <c:showPercent val="0"/>
          <c:showBubbleSize val="0"/>
        </c:dLbls>
        <c:gapWidth val="219"/>
        <c:overlap val="-27"/>
        <c:axId val="455681759"/>
        <c:axId val="845873855"/>
      </c:barChart>
      <c:catAx>
        <c:axId val="45568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873855"/>
        <c:crosses val="autoZero"/>
        <c:auto val="1"/>
        <c:lblAlgn val="ctr"/>
        <c:lblOffset val="100"/>
        <c:noMultiLvlLbl val="0"/>
      </c:catAx>
      <c:valAx>
        <c:axId val="8458738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81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EE5B-4790-90F4-B187C5AB4F40}"/>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Indicators'!$M$38:$Q$38</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EE5B-4790-90F4-B187C5AB4F40}"/>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882783"/>
        <c:crosses val="autoZero"/>
        <c:auto val="1"/>
        <c:lblAlgn val="ctr"/>
        <c:lblOffset val="100"/>
        <c:noMultiLvlLbl val="0"/>
      </c:catAx>
      <c:valAx>
        <c:axId val="8458827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1923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A5A0-4218-B31A-A93BFE11AAC5}"/>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Indicators'!$M$41:$Q$41</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A5A0-4218-B31A-A93BFE11AAC5}"/>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6719"/>
        <c:crosses val="autoZero"/>
        <c:auto val="1"/>
        <c:lblAlgn val="ctr"/>
        <c:lblOffset val="100"/>
        <c:noMultiLvlLbl val="0"/>
      </c:catAx>
      <c:valAx>
        <c:axId val="856536719"/>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7251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Executive management (CEO and CEO direct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780F-4621-81E9-B3C588E4D75F}"/>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Indicators'!$M$42:$Q$42</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780F-4621-81E9-B3C588E4D75F}"/>
            </c:ext>
          </c:extLst>
        </c:ser>
        <c:dLbls>
          <c:showLegendKey val="0"/>
          <c:showVal val="0"/>
          <c:showCatName val="0"/>
          <c:showSerName val="0"/>
          <c:showPercent val="0"/>
          <c:showBubbleSize val="0"/>
        </c:dLbls>
        <c:gapWidth val="219"/>
        <c:overlap val="-27"/>
        <c:axId val="455693759"/>
        <c:axId val="856535231"/>
      </c:barChart>
      <c:catAx>
        <c:axId val="4556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5231"/>
        <c:crosses val="autoZero"/>
        <c:auto val="1"/>
        <c:lblAlgn val="ctr"/>
        <c:lblOffset val="100"/>
        <c:noMultiLvlLbl val="0"/>
      </c:catAx>
      <c:valAx>
        <c:axId val="856535231"/>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93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People Managers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5ACF-4B94-BBDE-A7D7CAF9120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Indicators'!$M$43:$Q$43</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5ACF-4B94-BBDE-A7D7CAF91203}"/>
            </c:ext>
          </c:extLst>
        </c:ser>
        <c:dLbls>
          <c:showLegendKey val="0"/>
          <c:showVal val="0"/>
          <c:showCatName val="0"/>
          <c:showSerName val="0"/>
          <c:showPercent val="0"/>
          <c:showBubbleSize val="0"/>
        </c:dLbls>
        <c:gapWidth val="219"/>
        <c:overlap val="-27"/>
        <c:axId val="455681759"/>
        <c:axId val="845873855"/>
      </c:barChart>
      <c:catAx>
        <c:axId val="455681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873855"/>
        <c:crosses val="autoZero"/>
        <c:auto val="1"/>
        <c:lblAlgn val="ctr"/>
        <c:lblOffset val="100"/>
        <c:noMultiLvlLbl val="0"/>
      </c:catAx>
      <c:valAx>
        <c:axId val="845873855"/>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81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119A-4843-AD3D-5E37BC813DE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Indicators'!$M$44:$Q$44</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2-119A-4843-AD3D-5E37BC813DE3}"/>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882783"/>
        <c:crosses val="autoZero"/>
        <c:auto val="1"/>
        <c:lblAlgn val="ctr"/>
        <c:lblOffset val="100"/>
        <c:noMultiLvlLbl val="0"/>
      </c:catAx>
      <c:valAx>
        <c:axId val="845882783"/>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1923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All salaried employees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EFDB-4019-900A-8291A955EDF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Indicators'!$M$47:$Q$47</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EFDB-4019-900A-8291A955EDF4}"/>
            </c:ext>
          </c:extLst>
        </c:ser>
        <c:dLbls>
          <c:showLegendKey val="0"/>
          <c:showVal val="0"/>
          <c:showCatName val="0"/>
          <c:showSerName val="0"/>
          <c:showPercent val="0"/>
          <c:showBubbleSize val="0"/>
        </c:dLbls>
        <c:gapWidth val="219"/>
        <c:overlap val="-27"/>
        <c:axId val="865725167"/>
        <c:axId val="856536719"/>
      </c:barChart>
      <c:catAx>
        <c:axId val="86572516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6719"/>
        <c:crosses val="autoZero"/>
        <c:auto val="1"/>
        <c:lblAlgn val="ctr"/>
        <c:lblOffset val="100"/>
        <c:noMultiLvlLbl val="0"/>
      </c:catAx>
      <c:valAx>
        <c:axId val="85653671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6572516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Executive management (CEO and CEO direct reports)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tx>
            <c:strRef>
              <c:f>'Output - Key Indicators'!$A$51:$B$51</c:f>
              <c:strCache>
                <c:ptCount val="2"/>
                <c:pt idx="1">
                  <c:v> Executive management (CEO and CEO direct reports) </c:v>
                </c:pt>
              </c:strCache>
            </c:strRef>
          </c:tx>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3-7053-4E01-9697-A27D139D423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'Output - Key Indicators'!$C$50:$H$50</c15:sqref>
                  </c15:fullRef>
                </c:ext>
              </c:extLst>
              <c:f>'Output - Key Indicators'!$D$50:$H$50</c:f>
              <c:strCache>
                <c:ptCount val="5"/>
                <c:pt idx="0">
                  <c:v>Female</c:v>
                </c:pt>
                <c:pt idx="1">
                  <c:v>Male</c:v>
                </c:pt>
                <c:pt idx="2">
                  <c:v>Other</c:v>
                </c:pt>
                <c:pt idx="3">
                  <c:v>Unknown</c:v>
                </c:pt>
                <c:pt idx="4">
                  <c:v>Average</c:v>
                </c:pt>
              </c:strCache>
            </c:strRef>
          </c:cat>
          <c:val>
            <c:numRef>
              <c:extLst>
                <c:ext xmlns:c15="http://schemas.microsoft.com/office/drawing/2012/chart" uri="{02D57815-91ED-43cb-92C2-25804820EDAC}">
                  <c15:fullRef>
                    <c15:sqref>'Output - Key Indicators'!$C$51:$H$51</c15:sqref>
                  </c15:fullRef>
                </c:ext>
              </c:extLst>
              <c:f>'Output - Key Indicators'!$D$51:$H$51</c:f>
              <c:numCache>
                <c:formatCode>_(* #,##0_);_(* \(#,##0\);_(* "-"??_);_(@_)</c:formatCode>
                <c:ptCount val="5"/>
                <c:pt idx="0">
                  <c:v>0</c:v>
                </c:pt>
                <c:pt idx="1">
                  <c:v>0</c:v>
                </c:pt>
                <c:pt idx="2">
                  <c:v>0</c:v>
                </c:pt>
                <c:pt idx="3">
                  <c:v>0</c:v>
                </c:pt>
                <c:pt idx="4">
                  <c:v>0</c:v>
                </c:pt>
              </c:numCache>
            </c:numRef>
          </c:val>
          <c:extLst>
            <c:ext xmlns:c16="http://schemas.microsoft.com/office/drawing/2014/chart" uri="{C3380CC4-5D6E-409C-BE32-E72D297353CC}">
              <c16:uniqueId val="{00000002-7053-4E01-9697-A27D139D4233}"/>
            </c:ext>
          </c:extLst>
        </c:ser>
        <c:dLbls>
          <c:showLegendKey val="0"/>
          <c:showVal val="0"/>
          <c:showCatName val="0"/>
          <c:showSerName val="0"/>
          <c:showPercent val="0"/>
          <c:showBubbleSize val="0"/>
        </c:dLbls>
        <c:gapWidth val="219"/>
        <c:overlap val="-27"/>
        <c:axId val="455693759"/>
        <c:axId val="856535231"/>
      </c:barChart>
      <c:catAx>
        <c:axId val="455693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56535231"/>
        <c:crosses val="autoZero"/>
        <c:auto val="1"/>
        <c:lblAlgn val="ctr"/>
        <c:lblOffset val="100"/>
        <c:noMultiLvlLbl val="0"/>
      </c:catAx>
      <c:valAx>
        <c:axId val="856535231"/>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45569375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US"/>
              <a:t>Licensed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autoTitleDeleted val="0"/>
    <c:plotArea>
      <c:layout/>
      <c:barChart>
        <c:barDir val="col"/>
        <c:grouping val="clustered"/>
        <c:varyColors val="0"/>
        <c:ser>
          <c:idx val="0"/>
          <c:order val="0"/>
          <c:spPr>
            <a:solidFill>
              <a:schemeClr val="accent1"/>
            </a:solidFill>
            <a:ln>
              <a:noFill/>
            </a:ln>
            <a:effectLst/>
          </c:spPr>
          <c:invertIfNegative val="0"/>
          <c:dPt>
            <c:idx val="4"/>
            <c:invertIfNegative val="0"/>
            <c:bubble3D val="0"/>
            <c:spPr>
              <a:solidFill>
                <a:schemeClr val="bg1">
                  <a:lumMod val="50000"/>
                </a:schemeClr>
              </a:solidFill>
              <a:ln>
                <a:noFill/>
              </a:ln>
              <a:effectLst/>
            </c:spPr>
            <c:extLst>
              <c:ext xmlns:c16="http://schemas.microsoft.com/office/drawing/2014/chart" uri="{C3380CC4-5D6E-409C-BE32-E72D297353CC}">
                <c16:uniqueId val="{00000001-F57F-4D60-9FBD-6F6C415E8627}"/>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'Output - Key Indicators'!$M$19:$Q$19</c:f>
              <c:strCache>
                <c:ptCount val="5"/>
                <c:pt idx="0">
                  <c:v>Female</c:v>
                </c:pt>
                <c:pt idx="1">
                  <c:v>Male</c:v>
                </c:pt>
                <c:pt idx="2">
                  <c:v>Other</c:v>
                </c:pt>
                <c:pt idx="3">
                  <c:v>Unknown</c:v>
                </c:pt>
                <c:pt idx="4">
                  <c:v>Total</c:v>
                </c:pt>
              </c:strCache>
            </c:strRef>
          </c:cat>
          <c:val>
            <c:numRef>
              <c:f>'Output - Key Indicators'!$M$48:$Q$48</c:f>
              <c:numCache>
                <c:formatCode>0%</c:formatCode>
                <c:ptCount val="5"/>
                <c:pt idx="0">
                  <c:v>0</c:v>
                </c:pt>
                <c:pt idx="1">
                  <c:v>0</c:v>
                </c:pt>
                <c:pt idx="2">
                  <c:v>0</c:v>
                </c:pt>
                <c:pt idx="3">
                  <c:v>0</c:v>
                </c:pt>
                <c:pt idx="4">
                  <c:v>0</c:v>
                </c:pt>
              </c:numCache>
            </c:numRef>
          </c:val>
          <c:extLst>
            <c:ext xmlns:c16="http://schemas.microsoft.com/office/drawing/2014/chart" uri="{C3380CC4-5D6E-409C-BE32-E72D297353CC}">
              <c16:uniqueId val="{00000002-F57F-4D60-9FBD-6F6C415E8627}"/>
            </c:ext>
          </c:extLst>
        </c:ser>
        <c:dLbls>
          <c:showLegendKey val="0"/>
          <c:showVal val="0"/>
          <c:showCatName val="0"/>
          <c:showSerName val="0"/>
          <c:showPercent val="0"/>
          <c:showBubbleSize val="0"/>
        </c:dLbls>
        <c:gapWidth val="219"/>
        <c:overlap val="-27"/>
        <c:axId val="877192319"/>
        <c:axId val="845882783"/>
      </c:barChart>
      <c:catAx>
        <c:axId val="87719231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45882783"/>
        <c:crosses val="autoZero"/>
        <c:auto val="1"/>
        <c:lblAlgn val="ctr"/>
        <c:lblOffset val="100"/>
        <c:noMultiLvlLbl val="0"/>
      </c:catAx>
      <c:valAx>
        <c:axId val="84588278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877192319"/>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CC1A-4E03-B1EB-41910EFF0E0D}"/>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FEED-4977-89AF-9440971DF784}"/>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B763-4364-9CDE-7E97232BF3CB}"/>
            </c:ext>
          </c:extLst>
        </c:ser>
        <c:ser>
          <c:idx val="3"/>
          <c:order val="1"/>
          <c:spPr>
            <a:solidFill>
              <a:schemeClr val="accent4"/>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1-B763-4364-9CDE-7E97232BF3CB}"/>
            </c:ext>
          </c:extLst>
        </c:ser>
        <c:ser>
          <c:idx val="1"/>
          <c:order val="2"/>
          <c:spPr>
            <a:solidFill>
              <a:schemeClr val="accent2"/>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2-B763-4364-9CDE-7E97232BF3CB}"/>
            </c:ext>
          </c:extLst>
        </c:ser>
        <c:ser>
          <c:idx val="0"/>
          <c:order val="3"/>
          <c:spPr>
            <a:solidFill>
              <a:schemeClr val="accent1"/>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3-B763-4364-9CDE-7E97232BF3CB}"/>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1C83-4F97-AD66-519F628D0B4D}"/>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9699694833444861E-2"/>
          <c:y val="7.9501021630670271E-2"/>
          <c:w val="0.86279256467316745"/>
          <c:h val="0.78554571382056959"/>
        </c:manualLayout>
      </c:layout>
      <c:barChart>
        <c:barDir val="col"/>
        <c:grouping val="clustered"/>
        <c:varyColors val="0"/>
        <c:ser>
          <c:idx val="2"/>
          <c:order val="0"/>
          <c:spPr>
            <a:solidFill>
              <a:schemeClr val="accent3"/>
            </a:solidFill>
            <a:ln>
              <a:noFill/>
            </a:ln>
            <a:effectLst/>
          </c:spPr>
          <c:invertIfNegative val="0"/>
          <c:val>
            <c:numLit>
              <c:formatCode>General</c:formatCode>
              <c:ptCount val="1"/>
              <c:pt idx="0">
                <c:v>1</c:v>
              </c:pt>
            </c:numLit>
          </c:val>
          <c:extLst>
            <c:ext xmlns:c16="http://schemas.microsoft.com/office/drawing/2014/chart" uri="{C3380CC4-5D6E-409C-BE32-E72D297353CC}">
              <c16:uniqueId val="{00000000-7DCD-4A2C-8192-081BB6C9AFE9}"/>
            </c:ext>
          </c:extLst>
        </c:ser>
        <c:dLbls>
          <c:showLegendKey val="0"/>
          <c:showVal val="0"/>
          <c:showCatName val="0"/>
          <c:showSerName val="0"/>
          <c:showPercent val="0"/>
          <c:showBubbleSize val="0"/>
        </c:dLbls>
        <c:gapWidth val="101"/>
        <c:overlap val="100"/>
        <c:axId val="1880551631"/>
        <c:axId val="1880548303"/>
      </c:barChart>
      <c:catAx>
        <c:axId val="1880551631"/>
        <c:scaling>
          <c:orientation val="minMax"/>
        </c:scaling>
        <c:delete val="1"/>
        <c:axPos val="b"/>
        <c:majorTickMark val="out"/>
        <c:minorTickMark val="none"/>
        <c:tickLblPos val="nextTo"/>
        <c:crossAx val="1880548303"/>
        <c:crosses val="autoZero"/>
        <c:auto val="1"/>
        <c:lblAlgn val="ctr"/>
        <c:lblOffset val="100"/>
        <c:noMultiLvlLbl val="0"/>
      </c:catAx>
      <c:valAx>
        <c:axId val="1880548303"/>
        <c:scaling>
          <c:orientation val="minMax"/>
        </c:scaling>
        <c:delete val="1"/>
        <c:axPos val="l"/>
        <c:numFmt formatCode="General" sourceLinked="1"/>
        <c:majorTickMark val="out"/>
        <c:minorTickMark val="none"/>
        <c:tickLblPos val="nextTo"/>
        <c:crossAx val="1880551631"/>
        <c:crosses val="autoZero"/>
        <c:crossBetween val="between"/>
      </c:valAx>
      <c:spPr>
        <a:solidFill>
          <a:srgbClr val="D7E2DC">
            <a:alpha val="72000"/>
          </a:srgbClr>
        </a:solidFill>
        <a:ln w="9525">
          <a:solidFill>
            <a:schemeClr val="bg1"/>
          </a:solid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4.xml"/><Relationship Id="rId13" Type="http://schemas.openxmlformats.org/officeDocument/2006/relationships/chart" Target="../charts/chart9.xml"/><Relationship Id="rId18" Type="http://schemas.openxmlformats.org/officeDocument/2006/relationships/chart" Target="../charts/chart10.xml"/><Relationship Id="rId26" Type="http://schemas.openxmlformats.org/officeDocument/2006/relationships/chart" Target="../charts/chart14.xml"/><Relationship Id="rId3" Type="http://schemas.openxmlformats.org/officeDocument/2006/relationships/image" Target="../media/image3.png"/><Relationship Id="rId21" Type="http://schemas.openxmlformats.org/officeDocument/2006/relationships/image" Target="../media/image9.png"/><Relationship Id="rId7" Type="http://schemas.openxmlformats.org/officeDocument/2006/relationships/chart" Target="../charts/chart3.xml"/><Relationship Id="rId12" Type="http://schemas.openxmlformats.org/officeDocument/2006/relationships/chart" Target="../charts/chart8.xml"/><Relationship Id="rId17" Type="http://schemas.openxmlformats.org/officeDocument/2006/relationships/image" Target="../media/image8.svg"/><Relationship Id="rId25" Type="http://schemas.openxmlformats.org/officeDocument/2006/relationships/image" Target="../media/image12.svg"/><Relationship Id="rId2" Type="http://schemas.openxmlformats.org/officeDocument/2006/relationships/image" Target="../media/image2.svg"/><Relationship Id="rId16" Type="http://schemas.openxmlformats.org/officeDocument/2006/relationships/image" Target="../media/image7.png"/><Relationship Id="rId20" Type="http://schemas.openxmlformats.org/officeDocument/2006/relationships/chart" Target="../charts/chart12.xml"/><Relationship Id="rId29" Type="http://schemas.openxmlformats.org/officeDocument/2006/relationships/image" Target="../media/image14.svg"/><Relationship Id="rId1" Type="http://schemas.openxmlformats.org/officeDocument/2006/relationships/image" Target="../media/image1.png"/><Relationship Id="rId6" Type="http://schemas.openxmlformats.org/officeDocument/2006/relationships/chart" Target="../charts/chart2.xml"/><Relationship Id="rId11" Type="http://schemas.openxmlformats.org/officeDocument/2006/relationships/chart" Target="../charts/chart7.xml"/><Relationship Id="rId24" Type="http://schemas.openxmlformats.org/officeDocument/2006/relationships/image" Target="../media/image11.png"/><Relationship Id="rId32" Type="http://schemas.openxmlformats.org/officeDocument/2006/relationships/image" Target="../media/image17.png"/><Relationship Id="rId5" Type="http://schemas.openxmlformats.org/officeDocument/2006/relationships/chart" Target="../charts/chart1.xml"/><Relationship Id="rId15" Type="http://schemas.openxmlformats.org/officeDocument/2006/relationships/image" Target="../media/image6.svg"/><Relationship Id="rId23" Type="http://schemas.openxmlformats.org/officeDocument/2006/relationships/chart" Target="../charts/chart13.xml"/><Relationship Id="rId28" Type="http://schemas.openxmlformats.org/officeDocument/2006/relationships/image" Target="../media/image13.png"/><Relationship Id="rId10" Type="http://schemas.openxmlformats.org/officeDocument/2006/relationships/chart" Target="../charts/chart6.xml"/><Relationship Id="rId19" Type="http://schemas.openxmlformats.org/officeDocument/2006/relationships/chart" Target="../charts/chart11.xml"/><Relationship Id="rId31" Type="http://schemas.openxmlformats.org/officeDocument/2006/relationships/image" Target="../media/image16.svg"/><Relationship Id="rId4" Type="http://schemas.openxmlformats.org/officeDocument/2006/relationships/image" Target="../media/image4.svg"/><Relationship Id="rId9" Type="http://schemas.openxmlformats.org/officeDocument/2006/relationships/chart" Target="../charts/chart5.xml"/><Relationship Id="rId14" Type="http://schemas.openxmlformats.org/officeDocument/2006/relationships/image" Target="../media/image5.png"/><Relationship Id="rId22" Type="http://schemas.openxmlformats.org/officeDocument/2006/relationships/image" Target="../media/image10.svg"/><Relationship Id="rId27" Type="http://schemas.openxmlformats.org/officeDocument/2006/relationships/chart" Target="../charts/chart15.xml"/><Relationship Id="rId30" Type="http://schemas.openxmlformats.org/officeDocument/2006/relationships/image" Target="../media/image15.png"/></Relationships>
</file>

<file path=xl/drawings/_rels/drawing3.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chart" Target="../charts/chart25.xml"/><Relationship Id="rId26" Type="http://schemas.openxmlformats.org/officeDocument/2006/relationships/image" Target="../media/image14.svg"/><Relationship Id="rId3" Type="http://schemas.openxmlformats.org/officeDocument/2006/relationships/image" Target="../media/image3.png"/><Relationship Id="rId21" Type="http://schemas.openxmlformats.org/officeDocument/2006/relationships/image" Target="../media/image10.svg"/><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image" Target="../media/image8.svg"/><Relationship Id="rId25" Type="http://schemas.openxmlformats.org/officeDocument/2006/relationships/image" Target="../media/image13.png"/><Relationship Id="rId2" Type="http://schemas.openxmlformats.org/officeDocument/2006/relationships/image" Target="../media/image2.svg"/><Relationship Id="rId16" Type="http://schemas.openxmlformats.org/officeDocument/2006/relationships/image" Target="../media/image7.png"/><Relationship Id="rId20" Type="http://schemas.openxmlformats.org/officeDocument/2006/relationships/image" Target="../media/image9.png"/><Relationship Id="rId1" Type="http://schemas.openxmlformats.org/officeDocument/2006/relationships/image" Target="../media/image1.png"/><Relationship Id="rId6" Type="http://schemas.openxmlformats.org/officeDocument/2006/relationships/chart" Target="../charts/chart17.xml"/><Relationship Id="rId11" Type="http://schemas.openxmlformats.org/officeDocument/2006/relationships/chart" Target="../charts/chart22.xml"/><Relationship Id="rId24" Type="http://schemas.openxmlformats.org/officeDocument/2006/relationships/chart" Target="../charts/chart27.xml"/><Relationship Id="rId5" Type="http://schemas.openxmlformats.org/officeDocument/2006/relationships/chart" Target="../charts/chart16.xml"/><Relationship Id="rId15" Type="http://schemas.openxmlformats.org/officeDocument/2006/relationships/image" Target="../media/image6.svg"/><Relationship Id="rId23" Type="http://schemas.openxmlformats.org/officeDocument/2006/relationships/image" Target="../media/image12.svg"/><Relationship Id="rId10" Type="http://schemas.openxmlformats.org/officeDocument/2006/relationships/chart" Target="../charts/chart21.xml"/><Relationship Id="rId19" Type="http://schemas.openxmlformats.org/officeDocument/2006/relationships/chart" Target="../charts/chart26.xml"/><Relationship Id="rId4" Type="http://schemas.openxmlformats.org/officeDocument/2006/relationships/image" Target="../media/image4.svg"/><Relationship Id="rId9" Type="http://schemas.openxmlformats.org/officeDocument/2006/relationships/chart" Target="../charts/chart20.xml"/><Relationship Id="rId14" Type="http://schemas.openxmlformats.org/officeDocument/2006/relationships/image" Target="../media/image5.png"/><Relationship Id="rId22" Type="http://schemas.openxmlformats.org/officeDocument/2006/relationships/image" Target="../media/image11.png"/><Relationship Id="rId27" Type="http://schemas.openxmlformats.org/officeDocument/2006/relationships/image" Target="../media/image17.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 Id="rId5" Type="http://schemas.openxmlformats.org/officeDocument/2006/relationships/chart" Target="../charts/chart32.xml"/><Relationship Id="rId4" Type="http://schemas.openxmlformats.org/officeDocument/2006/relationships/chart" Target="../charts/chart31.xml"/></Relationships>
</file>

<file path=xl/drawings/_rels/drawing5.xml.rels><?xml version="1.0" encoding="UTF-8" standalone="yes"?>
<Relationships xmlns="http://schemas.openxmlformats.org/package/2006/relationships"><Relationship Id="rId3" Type="http://schemas.openxmlformats.org/officeDocument/2006/relationships/chart" Target="../charts/chart35.xml"/><Relationship Id="rId2" Type="http://schemas.openxmlformats.org/officeDocument/2006/relationships/chart" Target="../charts/chart34.xml"/><Relationship Id="rId1" Type="http://schemas.openxmlformats.org/officeDocument/2006/relationships/chart" Target="../charts/chart33.xml"/><Relationship Id="rId5" Type="http://schemas.openxmlformats.org/officeDocument/2006/relationships/chart" Target="../charts/chart37.xml"/><Relationship Id="rId4" Type="http://schemas.openxmlformats.org/officeDocument/2006/relationships/chart" Target="../charts/chart36.xml"/></Relationships>
</file>

<file path=xl/drawings/_rels/drawing6.xml.rels><?xml version="1.0" encoding="UTF-8" standalone="yes"?>
<Relationships xmlns="http://schemas.openxmlformats.org/package/2006/relationships"><Relationship Id="rId3" Type="http://schemas.openxmlformats.org/officeDocument/2006/relationships/chart" Target="../charts/chart40.xml"/><Relationship Id="rId2" Type="http://schemas.openxmlformats.org/officeDocument/2006/relationships/chart" Target="../charts/chart39.xml"/><Relationship Id="rId1" Type="http://schemas.openxmlformats.org/officeDocument/2006/relationships/chart" Target="../charts/chart38.xml"/><Relationship Id="rId5" Type="http://schemas.openxmlformats.org/officeDocument/2006/relationships/chart" Target="../charts/chart42.xml"/><Relationship Id="rId4" Type="http://schemas.openxmlformats.org/officeDocument/2006/relationships/chart" Target="../charts/chart41.xml"/></Relationships>
</file>

<file path=xl/drawings/_rels/drawing7.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 Id="rId4" Type="http://schemas.openxmlformats.org/officeDocument/2006/relationships/chart" Target="../charts/chart46.xml"/></Relationships>
</file>

<file path=xl/drawings/_rels/drawing8.xml.rels><?xml version="1.0" encoding="UTF-8" standalone="yes"?>
<Relationships xmlns="http://schemas.openxmlformats.org/package/2006/relationships"><Relationship Id="rId3" Type="http://schemas.openxmlformats.org/officeDocument/2006/relationships/chart" Target="../charts/chart49.xml"/><Relationship Id="rId2" Type="http://schemas.openxmlformats.org/officeDocument/2006/relationships/chart" Target="../charts/chart48.xml"/><Relationship Id="rId1" Type="http://schemas.openxmlformats.org/officeDocument/2006/relationships/chart" Target="../charts/chart47.xml"/></Relationships>
</file>

<file path=xl/drawings/drawing1.xml><?xml version="1.0" encoding="utf-8"?>
<xdr:wsDr xmlns:xdr="http://schemas.openxmlformats.org/drawingml/2006/spreadsheetDrawing" xmlns:a="http://schemas.openxmlformats.org/drawingml/2006/main">
  <xdr:twoCellAnchor editAs="oneCell">
    <xdr:from>
      <xdr:col>0</xdr:col>
      <xdr:colOff>255406</xdr:colOff>
      <xdr:row>39</xdr:row>
      <xdr:rowOff>39206</xdr:rowOff>
    </xdr:from>
    <xdr:to>
      <xdr:col>0</xdr:col>
      <xdr:colOff>610591</xdr:colOff>
      <xdr:row>40</xdr:row>
      <xdr:rowOff>104523</xdr:rowOff>
    </xdr:to>
    <xdr:pic>
      <xdr:nvPicPr>
        <xdr:cNvPr id="9" name="Graphic 8" descr="Group of women with solid fill">
          <a:extLst>
            <a:ext uri="{FF2B5EF4-FFF2-40B4-BE49-F238E27FC236}">
              <a16:creationId xmlns:a16="http://schemas.microsoft.com/office/drawing/2014/main" id="{E5D7615B-809E-4DD4-BF25-4E5430211E3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5406" y="15014163"/>
          <a:ext cx="355185" cy="338643"/>
        </a:xfrm>
        <a:prstGeom prst="rect">
          <a:avLst/>
        </a:prstGeom>
      </xdr:spPr>
    </xdr:pic>
    <xdr:clientData/>
  </xdr:twoCellAnchor>
  <xdr:twoCellAnchor editAs="oneCell">
    <xdr:from>
      <xdr:col>0</xdr:col>
      <xdr:colOff>637647</xdr:colOff>
      <xdr:row>39</xdr:row>
      <xdr:rowOff>45883</xdr:rowOff>
    </xdr:from>
    <xdr:to>
      <xdr:col>0</xdr:col>
      <xdr:colOff>991980</xdr:colOff>
      <xdr:row>40</xdr:row>
      <xdr:rowOff>115956</xdr:rowOff>
    </xdr:to>
    <xdr:pic>
      <xdr:nvPicPr>
        <xdr:cNvPr id="10" name="Graphic 9" descr="Group of men with solid fill">
          <a:extLst>
            <a:ext uri="{FF2B5EF4-FFF2-40B4-BE49-F238E27FC236}">
              <a16:creationId xmlns:a16="http://schemas.microsoft.com/office/drawing/2014/main" id="{5FBC8B61-2AD4-4261-8CD3-E23DE4765B0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647" y="15020840"/>
          <a:ext cx="344049" cy="343399"/>
        </a:xfrm>
        <a:prstGeom prst="rect">
          <a:avLst/>
        </a:prstGeom>
      </xdr:spPr>
    </xdr:pic>
    <xdr:clientData/>
  </xdr:twoCellAnchor>
  <xdr:twoCellAnchor>
    <xdr:from>
      <xdr:col>8</xdr:col>
      <xdr:colOff>0</xdr:colOff>
      <xdr:row>39</xdr:row>
      <xdr:rowOff>0</xdr:rowOff>
    </xdr:from>
    <xdr:to>
      <xdr:col>8</xdr:col>
      <xdr:colOff>0</xdr:colOff>
      <xdr:row>40</xdr:row>
      <xdr:rowOff>0</xdr:rowOff>
    </xdr:to>
    <xdr:graphicFrame macro="">
      <xdr:nvGraphicFramePr>
        <xdr:cNvPr id="11" name="Chart 10">
          <a:extLst>
            <a:ext uri="{FF2B5EF4-FFF2-40B4-BE49-F238E27FC236}">
              <a16:creationId xmlns:a16="http://schemas.microsoft.com/office/drawing/2014/main" id="{34F5AFE3-75D2-47BE-B406-E06ED1A9A7A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40</xdr:row>
      <xdr:rowOff>0</xdr:rowOff>
    </xdr:from>
    <xdr:to>
      <xdr:col>8</xdr:col>
      <xdr:colOff>0</xdr:colOff>
      <xdr:row>41</xdr:row>
      <xdr:rowOff>0</xdr:rowOff>
    </xdr:to>
    <xdr:graphicFrame macro="">
      <xdr:nvGraphicFramePr>
        <xdr:cNvPr id="12" name="Chart 11">
          <a:extLst>
            <a:ext uri="{FF2B5EF4-FFF2-40B4-BE49-F238E27FC236}">
              <a16:creationId xmlns:a16="http://schemas.microsoft.com/office/drawing/2014/main" id="{9A90492D-838A-4510-92E1-D4A841CB8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42</xdr:row>
      <xdr:rowOff>0</xdr:rowOff>
    </xdr:from>
    <xdr:to>
      <xdr:col>8</xdr:col>
      <xdr:colOff>0</xdr:colOff>
      <xdr:row>43</xdr:row>
      <xdr:rowOff>0</xdr:rowOff>
    </xdr:to>
    <xdr:graphicFrame macro="">
      <xdr:nvGraphicFramePr>
        <xdr:cNvPr id="13" name="Chart 12">
          <a:extLst>
            <a:ext uri="{FF2B5EF4-FFF2-40B4-BE49-F238E27FC236}">
              <a16:creationId xmlns:a16="http://schemas.microsoft.com/office/drawing/2014/main" id="{B9CA15A5-86B5-4AD1-874F-7372A5B473E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313384</xdr:colOff>
      <xdr:row>46</xdr:row>
      <xdr:rowOff>30923</xdr:rowOff>
    </xdr:from>
    <xdr:ext cx="355185" cy="380008"/>
    <xdr:pic>
      <xdr:nvPicPr>
        <xdr:cNvPr id="14" name="Graphic 13" descr="Group of women with solid fill">
          <a:extLst>
            <a:ext uri="{FF2B5EF4-FFF2-40B4-BE49-F238E27FC236}">
              <a16:creationId xmlns:a16="http://schemas.microsoft.com/office/drawing/2014/main" id="{C5E2F4CC-54B5-408B-8CAD-8C7CB7EFC09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13384" y="10632248"/>
          <a:ext cx="355185" cy="380008"/>
        </a:xfrm>
        <a:prstGeom prst="rect">
          <a:avLst/>
        </a:prstGeom>
      </xdr:spPr>
    </xdr:pic>
    <xdr:clientData/>
  </xdr:oneCellAnchor>
  <xdr:oneCellAnchor>
    <xdr:from>
      <xdr:col>0</xdr:col>
      <xdr:colOff>632885</xdr:colOff>
      <xdr:row>46</xdr:row>
      <xdr:rowOff>41122</xdr:rowOff>
    </xdr:from>
    <xdr:ext cx="344049" cy="370931"/>
    <xdr:pic>
      <xdr:nvPicPr>
        <xdr:cNvPr id="15" name="Graphic 14" descr="Group of men with solid fill">
          <a:extLst>
            <a:ext uri="{FF2B5EF4-FFF2-40B4-BE49-F238E27FC236}">
              <a16:creationId xmlns:a16="http://schemas.microsoft.com/office/drawing/2014/main" id="{5F7D7EBF-E04B-47BA-A85E-EFC8460B5F74}"/>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647" y="10647209"/>
          <a:ext cx="344049" cy="370931"/>
        </a:xfrm>
        <a:prstGeom prst="rect">
          <a:avLst/>
        </a:prstGeom>
      </xdr:spPr>
    </xdr:pic>
    <xdr:clientData/>
  </xdr:oneCellAnchor>
  <xdr:twoCellAnchor>
    <xdr:from>
      <xdr:col>8</xdr:col>
      <xdr:colOff>0</xdr:colOff>
      <xdr:row>46</xdr:row>
      <xdr:rowOff>0</xdr:rowOff>
    </xdr:from>
    <xdr:to>
      <xdr:col>8</xdr:col>
      <xdr:colOff>0</xdr:colOff>
      <xdr:row>47</xdr:row>
      <xdr:rowOff>0</xdr:rowOff>
    </xdr:to>
    <xdr:graphicFrame macro="">
      <xdr:nvGraphicFramePr>
        <xdr:cNvPr id="16" name="Chart 15">
          <a:extLst>
            <a:ext uri="{FF2B5EF4-FFF2-40B4-BE49-F238E27FC236}">
              <a16:creationId xmlns:a16="http://schemas.microsoft.com/office/drawing/2014/main" id="{B8F920E3-9682-4113-BD9F-36B0C1429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47</xdr:row>
      <xdr:rowOff>0</xdr:rowOff>
    </xdr:from>
    <xdr:to>
      <xdr:col>8</xdr:col>
      <xdr:colOff>0</xdr:colOff>
      <xdr:row>48</xdr:row>
      <xdr:rowOff>0</xdr:rowOff>
    </xdr:to>
    <xdr:graphicFrame macro="">
      <xdr:nvGraphicFramePr>
        <xdr:cNvPr id="17" name="Chart 16">
          <a:extLst>
            <a:ext uri="{FF2B5EF4-FFF2-40B4-BE49-F238E27FC236}">
              <a16:creationId xmlns:a16="http://schemas.microsoft.com/office/drawing/2014/main" id="{99A5D5A9-D6E1-40C1-A003-4D6AE57407D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49</xdr:row>
      <xdr:rowOff>0</xdr:rowOff>
    </xdr:from>
    <xdr:to>
      <xdr:col>8</xdr:col>
      <xdr:colOff>0</xdr:colOff>
      <xdr:row>50</xdr:row>
      <xdr:rowOff>0</xdr:rowOff>
    </xdr:to>
    <xdr:graphicFrame macro="">
      <xdr:nvGraphicFramePr>
        <xdr:cNvPr id="18" name="Chart 17">
          <a:extLst>
            <a:ext uri="{FF2B5EF4-FFF2-40B4-BE49-F238E27FC236}">
              <a16:creationId xmlns:a16="http://schemas.microsoft.com/office/drawing/2014/main" id="{2A97B4B8-3D9A-43FF-B6D8-C32983008C1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0</xdr:col>
      <xdr:colOff>301583</xdr:colOff>
      <xdr:row>53</xdr:row>
      <xdr:rowOff>39206</xdr:rowOff>
    </xdr:from>
    <xdr:ext cx="355185" cy="380008"/>
    <xdr:pic>
      <xdr:nvPicPr>
        <xdr:cNvPr id="19" name="Graphic 18" descr="Group of women with solid fill">
          <a:extLst>
            <a:ext uri="{FF2B5EF4-FFF2-40B4-BE49-F238E27FC236}">
              <a16:creationId xmlns:a16="http://schemas.microsoft.com/office/drawing/2014/main" id="{2DB5EA14-AB0E-4DB3-9649-25C2F842883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6345" y="13478981"/>
          <a:ext cx="355185" cy="380008"/>
        </a:xfrm>
        <a:prstGeom prst="rect">
          <a:avLst/>
        </a:prstGeom>
      </xdr:spPr>
    </xdr:pic>
    <xdr:clientData/>
  </xdr:oneCellAnchor>
  <xdr:oneCellAnchor>
    <xdr:from>
      <xdr:col>0</xdr:col>
      <xdr:colOff>632885</xdr:colOff>
      <xdr:row>53</xdr:row>
      <xdr:rowOff>41122</xdr:rowOff>
    </xdr:from>
    <xdr:ext cx="344049" cy="370931"/>
    <xdr:pic>
      <xdr:nvPicPr>
        <xdr:cNvPr id="20" name="Graphic 19" descr="Group of men with solid fill">
          <a:extLst>
            <a:ext uri="{FF2B5EF4-FFF2-40B4-BE49-F238E27FC236}">
              <a16:creationId xmlns:a16="http://schemas.microsoft.com/office/drawing/2014/main" id="{58EB0AC6-A2A9-4A48-83C0-9CBB62213C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647" y="13485659"/>
          <a:ext cx="344049" cy="370931"/>
        </a:xfrm>
        <a:prstGeom prst="rect">
          <a:avLst/>
        </a:prstGeom>
      </xdr:spPr>
    </xdr:pic>
    <xdr:clientData/>
  </xdr:oneCellAnchor>
  <xdr:twoCellAnchor>
    <xdr:from>
      <xdr:col>8</xdr:col>
      <xdr:colOff>0</xdr:colOff>
      <xdr:row>53</xdr:row>
      <xdr:rowOff>0</xdr:rowOff>
    </xdr:from>
    <xdr:to>
      <xdr:col>8</xdr:col>
      <xdr:colOff>0</xdr:colOff>
      <xdr:row>54</xdr:row>
      <xdr:rowOff>0</xdr:rowOff>
    </xdr:to>
    <xdr:graphicFrame macro="">
      <xdr:nvGraphicFramePr>
        <xdr:cNvPr id="21" name="Chart 20">
          <a:extLst>
            <a:ext uri="{FF2B5EF4-FFF2-40B4-BE49-F238E27FC236}">
              <a16:creationId xmlns:a16="http://schemas.microsoft.com/office/drawing/2014/main" id="{2B4E3A86-B345-4762-BE5B-0D040E3617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54</xdr:row>
      <xdr:rowOff>0</xdr:rowOff>
    </xdr:from>
    <xdr:to>
      <xdr:col>8</xdr:col>
      <xdr:colOff>0</xdr:colOff>
      <xdr:row>55</xdr:row>
      <xdr:rowOff>0</xdr:rowOff>
    </xdr:to>
    <xdr:graphicFrame macro="">
      <xdr:nvGraphicFramePr>
        <xdr:cNvPr id="22" name="Chart 21">
          <a:extLst>
            <a:ext uri="{FF2B5EF4-FFF2-40B4-BE49-F238E27FC236}">
              <a16:creationId xmlns:a16="http://schemas.microsoft.com/office/drawing/2014/main" id="{022DF562-6D8E-444F-9DDA-20CC27B872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56</xdr:row>
      <xdr:rowOff>0</xdr:rowOff>
    </xdr:from>
    <xdr:to>
      <xdr:col>8</xdr:col>
      <xdr:colOff>0</xdr:colOff>
      <xdr:row>57</xdr:row>
      <xdr:rowOff>0</xdr:rowOff>
    </xdr:to>
    <xdr:graphicFrame macro="">
      <xdr:nvGraphicFramePr>
        <xdr:cNvPr id="23" name="Chart 22">
          <a:extLst>
            <a:ext uri="{FF2B5EF4-FFF2-40B4-BE49-F238E27FC236}">
              <a16:creationId xmlns:a16="http://schemas.microsoft.com/office/drawing/2014/main" id="{1D822558-C099-4480-872C-03A32E21A5F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17809</xdr:colOff>
      <xdr:row>46</xdr:row>
      <xdr:rowOff>62856</xdr:rowOff>
    </xdr:from>
    <xdr:ext cx="326542" cy="324001"/>
    <xdr:pic>
      <xdr:nvPicPr>
        <xdr:cNvPr id="24" name="Graphic 23" descr="Badge Follow with solid fill">
          <a:extLst>
            <a:ext uri="{FF2B5EF4-FFF2-40B4-BE49-F238E27FC236}">
              <a16:creationId xmlns:a16="http://schemas.microsoft.com/office/drawing/2014/main" id="{DA5FEB32-C5EE-4490-A1BE-59CA51ADB418}"/>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7809" y="10668943"/>
          <a:ext cx="326542" cy="324001"/>
        </a:xfrm>
        <a:prstGeom prst="rect">
          <a:avLst/>
        </a:prstGeom>
      </xdr:spPr>
    </xdr:pic>
    <xdr:clientData/>
  </xdr:oneCellAnchor>
  <xdr:oneCellAnchor>
    <xdr:from>
      <xdr:col>0</xdr:col>
      <xdr:colOff>0</xdr:colOff>
      <xdr:row>53</xdr:row>
      <xdr:rowOff>46843</xdr:rowOff>
    </xdr:from>
    <xdr:ext cx="347870" cy="348298"/>
    <xdr:pic>
      <xdr:nvPicPr>
        <xdr:cNvPr id="25" name="Graphic 24" descr="Badge Unfollow with solid fill">
          <a:extLst>
            <a:ext uri="{FF2B5EF4-FFF2-40B4-BE49-F238E27FC236}">
              <a16:creationId xmlns:a16="http://schemas.microsoft.com/office/drawing/2014/main" id="{E3E9C66A-42EB-4E52-9342-178C2A5F18C8}"/>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0" y="13486618"/>
          <a:ext cx="347870" cy="348298"/>
        </a:xfrm>
        <a:prstGeom prst="rect">
          <a:avLst/>
        </a:prstGeom>
      </xdr:spPr>
    </xdr:pic>
    <xdr:clientData/>
  </xdr:oneCellAnchor>
  <xdr:twoCellAnchor>
    <xdr:from>
      <xdr:col>8</xdr:col>
      <xdr:colOff>0</xdr:colOff>
      <xdr:row>59</xdr:row>
      <xdr:rowOff>0</xdr:rowOff>
    </xdr:from>
    <xdr:to>
      <xdr:col>8</xdr:col>
      <xdr:colOff>0</xdr:colOff>
      <xdr:row>60</xdr:row>
      <xdr:rowOff>0</xdr:rowOff>
    </xdr:to>
    <xdr:graphicFrame macro="">
      <xdr:nvGraphicFramePr>
        <xdr:cNvPr id="26" name="Chart 25">
          <a:extLst>
            <a:ext uri="{FF2B5EF4-FFF2-40B4-BE49-F238E27FC236}">
              <a16:creationId xmlns:a16="http://schemas.microsoft.com/office/drawing/2014/main" id="{612DAA64-3224-436E-BC8D-8062DB1A30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0</xdr:colOff>
      <xdr:row>60</xdr:row>
      <xdr:rowOff>0</xdr:rowOff>
    </xdr:from>
    <xdr:to>
      <xdr:col>8</xdr:col>
      <xdr:colOff>0</xdr:colOff>
      <xdr:row>61</xdr:row>
      <xdr:rowOff>0</xdr:rowOff>
    </xdr:to>
    <xdr:graphicFrame macro="">
      <xdr:nvGraphicFramePr>
        <xdr:cNvPr id="27" name="Chart 26">
          <a:extLst>
            <a:ext uri="{FF2B5EF4-FFF2-40B4-BE49-F238E27FC236}">
              <a16:creationId xmlns:a16="http://schemas.microsoft.com/office/drawing/2014/main" id="{30B4ACB1-DB34-47E6-862F-AEA842174B8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twoCellAnchor>
    <xdr:from>
      <xdr:col>8</xdr:col>
      <xdr:colOff>0</xdr:colOff>
      <xdr:row>62</xdr:row>
      <xdr:rowOff>0</xdr:rowOff>
    </xdr:from>
    <xdr:to>
      <xdr:col>8</xdr:col>
      <xdr:colOff>0</xdr:colOff>
      <xdr:row>63</xdr:row>
      <xdr:rowOff>0</xdr:rowOff>
    </xdr:to>
    <xdr:graphicFrame macro="">
      <xdr:nvGraphicFramePr>
        <xdr:cNvPr id="28" name="Chart 27">
          <a:extLst>
            <a:ext uri="{FF2B5EF4-FFF2-40B4-BE49-F238E27FC236}">
              <a16:creationId xmlns:a16="http://schemas.microsoft.com/office/drawing/2014/main" id="{0D1F8427-8C28-4C78-9DC8-27ED770B18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0"/>
        </a:graphicData>
      </a:graphic>
    </xdr:graphicFrame>
    <xdr:clientData/>
  </xdr:twoCellAnchor>
  <xdr:oneCellAnchor>
    <xdr:from>
      <xdr:col>0</xdr:col>
      <xdr:colOff>203544</xdr:colOff>
      <xdr:row>60</xdr:row>
      <xdr:rowOff>0</xdr:rowOff>
    </xdr:from>
    <xdr:ext cx="646390" cy="640031"/>
    <xdr:pic>
      <xdr:nvPicPr>
        <xdr:cNvPr id="29" name="Graphic 28" descr="Business Growth with solid fill">
          <a:extLst>
            <a:ext uri="{FF2B5EF4-FFF2-40B4-BE49-F238E27FC236}">
              <a16:creationId xmlns:a16="http://schemas.microsoft.com/office/drawing/2014/main" id="{5EA4409B-823E-431A-ADC7-3DCAEF75CB65}"/>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 uri="{96DAC541-7B7A-43D3-8B79-37D633B846F1}">
              <asvg:svgBlip xmlns:asvg="http://schemas.microsoft.com/office/drawing/2016/SVG/main" r:embed="rId22"/>
            </a:ext>
          </a:extLst>
        </a:blip>
        <a:stretch>
          <a:fillRect/>
        </a:stretch>
      </xdr:blipFill>
      <xdr:spPr>
        <a:xfrm>
          <a:off x="208306" y="16278225"/>
          <a:ext cx="646390" cy="640031"/>
        </a:xfrm>
        <a:prstGeom prst="rect">
          <a:avLst/>
        </a:prstGeom>
      </xdr:spPr>
    </xdr:pic>
    <xdr:clientData/>
  </xdr:oneCellAnchor>
  <xdr:twoCellAnchor>
    <xdr:from>
      <xdr:col>8</xdr:col>
      <xdr:colOff>0</xdr:colOff>
      <xdr:row>66</xdr:row>
      <xdr:rowOff>0</xdr:rowOff>
    </xdr:from>
    <xdr:to>
      <xdr:col>8</xdr:col>
      <xdr:colOff>0</xdr:colOff>
      <xdr:row>67</xdr:row>
      <xdr:rowOff>0</xdr:rowOff>
    </xdr:to>
    <xdr:graphicFrame macro="">
      <xdr:nvGraphicFramePr>
        <xdr:cNvPr id="30" name="Chart 29">
          <a:extLst>
            <a:ext uri="{FF2B5EF4-FFF2-40B4-BE49-F238E27FC236}">
              <a16:creationId xmlns:a16="http://schemas.microsoft.com/office/drawing/2014/main" id="{81259E18-CE3D-40CE-9941-AC8B29A9B6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3"/>
        </a:graphicData>
      </a:graphic>
    </xdr:graphicFrame>
    <xdr:clientData/>
  </xdr:twoCellAnchor>
  <xdr:oneCellAnchor>
    <xdr:from>
      <xdr:col>0</xdr:col>
      <xdr:colOff>165652</xdr:colOff>
      <xdr:row>66</xdr:row>
      <xdr:rowOff>57979</xdr:rowOff>
    </xdr:from>
    <xdr:ext cx="652865" cy="646043"/>
    <xdr:pic>
      <xdr:nvPicPr>
        <xdr:cNvPr id="31" name="Graphic 30" descr="Online meeting with solid fill">
          <a:extLst>
            <a:ext uri="{FF2B5EF4-FFF2-40B4-BE49-F238E27FC236}">
              <a16:creationId xmlns:a16="http://schemas.microsoft.com/office/drawing/2014/main" id="{77963622-AE41-4495-B78E-6EF03FCFD2F4}"/>
            </a:ext>
          </a:extLst>
        </xdr:cNvPr>
        <xdr:cNvPicPr>
          <a:picLocks noChangeAspect="1"/>
        </xdr:cNvPicPr>
      </xdr:nvPicPr>
      <xdr:blipFill>
        <a:blip xmlns:r="http://schemas.openxmlformats.org/officeDocument/2006/relationships" r:embed="rId24">
          <a:extLst>
            <a:ext uri="{28A0092B-C50C-407E-A947-70E740481C1C}">
              <a14:useLocalDpi xmlns:a14="http://schemas.microsoft.com/office/drawing/2010/main" val="0"/>
            </a:ext>
            <a:ext uri="{96DAC541-7B7A-43D3-8B79-37D633B846F1}">
              <asvg:svgBlip xmlns:asvg="http://schemas.microsoft.com/office/drawing/2016/SVG/main" r:embed="rId25"/>
            </a:ext>
          </a:extLst>
        </a:blip>
        <a:stretch>
          <a:fillRect/>
        </a:stretch>
      </xdr:blipFill>
      <xdr:spPr>
        <a:xfrm>
          <a:off x="170414" y="18965104"/>
          <a:ext cx="652865" cy="646043"/>
        </a:xfrm>
        <a:prstGeom prst="rect">
          <a:avLst/>
        </a:prstGeom>
      </xdr:spPr>
    </xdr:pic>
    <xdr:clientData/>
  </xdr:oneCellAnchor>
  <xdr:twoCellAnchor>
    <xdr:from>
      <xdr:col>8</xdr:col>
      <xdr:colOff>0</xdr:colOff>
      <xdr:row>69</xdr:row>
      <xdr:rowOff>0</xdr:rowOff>
    </xdr:from>
    <xdr:to>
      <xdr:col>8</xdr:col>
      <xdr:colOff>0</xdr:colOff>
      <xdr:row>70</xdr:row>
      <xdr:rowOff>0</xdr:rowOff>
    </xdr:to>
    <xdr:graphicFrame macro="">
      <xdr:nvGraphicFramePr>
        <xdr:cNvPr id="32" name="Chart 31">
          <a:extLst>
            <a:ext uri="{FF2B5EF4-FFF2-40B4-BE49-F238E27FC236}">
              <a16:creationId xmlns:a16="http://schemas.microsoft.com/office/drawing/2014/main" id="{1A7138DA-FBC2-4ACC-8CD8-89FD38E556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6"/>
        </a:graphicData>
      </a:graphic>
    </xdr:graphicFrame>
    <xdr:clientData/>
  </xdr:twoCellAnchor>
  <xdr:twoCellAnchor>
    <xdr:from>
      <xdr:col>8</xdr:col>
      <xdr:colOff>0</xdr:colOff>
      <xdr:row>70</xdr:row>
      <xdr:rowOff>0</xdr:rowOff>
    </xdr:from>
    <xdr:to>
      <xdr:col>8</xdr:col>
      <xdr:colOff>0</xdr:colOff>
      <xdr:row>71</xdr:row>
      <xdr:rowOff>0</xdr:rowOff>
    </xdr:to>
    <xdr:graphicFrame macro="">
      <xdr:nvGraphicFramePr>
        <xdr:cNvPr id="33" name="Chart 32">
          <a:extLst>
            <a:ext uri="{FF2B5EF4-FFF2-40B4-BE49-F238E27FC236}">
              <a16:creationId xmlns:a16="http://schemas.microsoft.com/office/drawing/2014/main" id="{6957BBB3-019A-453B-BBB4-320AC56CC7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7"/>
        </a:graphicData>
      </a:graphic>
    </xdr:graphicFrame>
    <xdr:clientData/>
  </xdr:twoCellAnchor>
  <xdr:oneCellAnchor>
    <xdr:from>
      <xdr:col>0</xdr:col>
      <xdr:colOff>211827</xdr:colOff>
      <xdr:row>70</xdr:row>
      <xdr:rowOff>0</xdr:rowOff>
    </xdr:from>
    <xdr:ext cx="621196" cy="617906"/>
    <xdr:pic>
      <xdr:nvPicPr>
        <xdr:cNvPr id="35" name="Graphic 34" descr="Money with solid fill">
          <a:extLst>
            <a:ext uri="{FF2B5EF4-FFF2-40B4-BE49-F238E27FC236}">
              <a16:creationId xmlns:a16="http://schemas.microsoft.com/office/drawing/2014/main" id="{6E55FA52-AEB6-4EAD-949F-2AAA54369C4B}"/>
            </a:ext>
          </a:extLst>
        </xdr:cNvPr>
        <xdr:cNvPicPr>
          <a:picLocks noChangeAspect="1"/>
        </xdr:cNvPicPr>
      </xdr:nvPicPr>
      <xdr:blipFill>
        <a:blip xmlns:r="http://schemas.openxmlformats.org/officeDocument/2006/relationships" r:embed="rId28">
          <a:extLst>
            <a:ext uri="{28A0092B-C50C-407E-A947-70E740481C1C}">
              <a14:useLocalDpi xmlns:a14="http://schemas.microsoft.com/office/drawing/2010/main" val="0"/>
            </a:ext>
            <a:ext uri="{96DAC541-7B7A-43D3-8B79-37D633B846F1}">
              <asvg:svgBlip xmlns:asvg="http://schemas.microsoft.com/office/drawing/2016/SVG/main" r:embed="rId29"/>
            </a:ext>
          </a:extLst>
        </a:blip>
        <a:stretch>
          <a:fillRect/>
        </a:stretch>
      </xdr:blipFill>
      <xdr:spPr>
        <a:xfrm>
          <a:off x="211827" y="22793325"/>
          <a:ext cx="621196" cy="617906"/>
        </a:xfrm>
        <a:prstGeom prst="rect">
          <a:avLst/>
        </a:prstGeom>
      </xdr:spPr>
    </xdr:pic>
    <xdr:clientData/>
  </xdr:oneCellAnchor>
  <xdr:twoCellAnchor>
    <xdr:from>
      <xdr:col>8</xdr:col>
      <xdr:colOff>74544</xdr:colOff>
      <xdr:row>19</xdr:row>
      <xdr:rowOff>372718</xdr:rowOff>
    </xdr:from>
    <xdr:to>
      <xdr:col>12</xdr:col>
      <xdr:colOff>74543</xdr:colOff>
      <xdr:row>20</xdr:row>
      <xdr:rowOff>376029</xdr:rowOff>
    </xdr:to>
    <xdr:grpSp>
      <xdr:nvGrpSpPr>
        <xdr:cNvPr id="6" name="Group 5">
          <a:extLst>
            <a:ext uri="{FF2B5EF4-FFF2-40B4-BE49-F238E27FC236}">
              <a16:creationId xmlns:a16="http://schemas.microsoft.com/office/drawing/2014/main" id="{517B4BA4-485F-4F27-A619-D3E4D2896333}"/>
            </a:ext>
          </a:extLst>
        </xdr:cNvPr>
        <xdr:cNvGrpSpPr/>
      </xdr:nvGrpSpPr>
      <xdr:grpSpPr>
        <a:xfrm>
          <a:off x="9570969" y="7011643"/>
          <a:ext cx="2743199" cy="393836"/>
          <a:chOff x="9563100" y="8609099"/>
          <a:chExt cx="2743547" cy="393527"/>
        </a:xfrm>
      </xdr:grpSpPr>
      <xdr:sp macro="" textlink="">
        <xdr:nvSpPr>
          <xdr:cNvPr id="7" name="Double Bracket 6">
            <a:extLst>
              <a:ext uri="{FF2B5EF4-FFF2-40B4-BE49-F238E27FC236}">
                <a16:creationId xmlns:a16="http://schemas.microsoft.com/office/drawing/2014/main" id="{ECC03CC3-060D-A154-5BED-F26E8C350A04}"/>
              </a:ext>
            </a:extLst>
          </xdr:cNvPr>
          <xdr:cNvSpPr/>
        </xdr:nvSpPr>
        <xdr:spPr>
          <a:xfrm>
            <a:off x="9896474" y="8609099"/>
            <a:ext cx="2410173" cy="393527"/>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(e.g., - if the name is Golden Earth Life Insurance Company, write 'Golden Earth')</a:t>
            </a:r>
          </a:p>
        </xdr:txBody>
      </xdr:sp>
      <xdr:pic>
        <xdr:nvPicPr>
          <xdr:cNvPr id="8" name="Graphic 7" descr="Lights On with solid fill">
            <a:extLst>
              <a:ext uri="{FF2B5EF4-FFF2-40B4-BE49-F238E27FC236}">
                <a16:creationId xmlns:a16="http://schemas.microsoft.com/office/drawing/2014/main" id="{9393890D-826E-7576-91E8-59EC1043C2AA}"/>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9563100" y="8620125"/>
            <a:ext cx="342900" cy="342900"/>
          </a:xfrm>
          <a:prstGeom prst="rect">
            <a:avLst/>
          </a:prstGeom>
        </xdr:spPr>
      </xdr:pic>
    </xdr:grpSp>
    <xdr:clientData/>
  </xdr:twoCellAnchor>
  <xdr:twoCellAnchor>
    <xdr:from>
      <xdr:col>8</xdr:col>
      <xdr:colOff>112437</xdr:colOff>
      <xdr:row>29</xdr:row>
      <xdr:rowOff>231907</xdr:rowOff>
    </xdr:from>
    <xdr:to>
      <xdr:col>12</xdr:col>
      <xdr:colOff>54460</xdr:colOff>
      <xdr:row>31</xdr:row>
      <xdr:rowOff>57967</xdr:rowOff>
    </xdr:to>
    <xdr:grpSp>
      <xdr:nvGrpSpPr>
        <xdr:cNvPr id="34" name="Group 33">
          <a:extLst>
            <a:ext uri="{FF2B5EF4-FFF2-40B4-BE49-F238E27FC236}">
              <a16:creationId xmlns:a16="http://schemas.microsoft.com/office/drawing/2014/main" id="{A7CAEDE9-3A23-4D76-8980-90602D334186}"/>
            </a:ext>
          </a:extLst>
        </xdr:cNvPr>
        <xdr:cNvGrpSpPr/>
      </xdr:nvGrpSpPr>
      <xdr:grpSpPr>
        <a:xfrm>
          <a:off x="9608862" y="10499857"/>
          <a:ext cx="2685223" cy="407085"/>
          <a:chOff x="9563100" y="8610146"/>
          <a:chExt cx="2633556" cy="378763"/>
        </a:xfrm>
      </xdr:grpSpPr>
      <xdr:sp macro="" textlink="">
        <xdr:nvSpPr>
          <xdr:cNvPr id="36" name="Double Bracket 35">
            <a:extLst>
              <a:ext uri="{FF2B5EF4-FFF2-40B4-BE49-F238E27FC236}">
                <a16:creationId xmlns:a16="http://schemas.microsoft.com/office/drawing/2014/main" id="{BE7FBC85-1B70-1E9E-7B80-619171CC710B}"/>
              </a:ext>
            </a:extLst>
          </xdr:cNvPr>
          <xdr:cNvSpPr/>
        </xdr:nvSpPr>
        <xdr:spPr>
          <a:xfrm>
            <a:off x="9912681" y="8610146"/>
            <a:ext cx="2283975" cy="378763"/>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Select</a:t>
            </a:r>
            <a:r>
              <a:rPr lang="en-US" sz="900" i="1" baseline="0">
                <a:solidFill>
                  <a:schemeClr val="accent1">
                    <a:lumMod val="75000"/>
                  </a:schemeClr>
                </a:solidFill>
                <a:latin typeface="Arial" panose="020B0604020202020204" pitchFamily="34" charset="0"/>
                <a:cs typeface="Arial" panose="020B0604020202020204" pitchFamily="34" charset="0"/>
              </a:rPr>
              <a:t> from dropdown. If work is planned, then select "work in progress"</a:t>
            </a:r>
            <a:endParaRPr lang="en-US" sz="900" i="1">
              <a:solidFill>
                <a:schemeClr val="accent1">
                  <a:lumMod val="75000"/>
                </a:schemeClr>
              </a:solidFill>
              <a:latin typeface="Arial" panose="020B0604020202020204" pitchFamily="34" charset="0"/>
              <a:cs typeface="Arial" panose="020B0604020202020204" pitchFamily="34" charset="0"/>
            </a:endParaRPr>
          </a:p>
        </xdr:txBody>
      </xdr:sp>
      <xdr:pic>
        <xdr:nvPicPr>
          <xdr:cNvPr id="37" name="Graphic 36" descr="Lights On with solid fill">
            <a:extLst>
              <a:ext uri="{FF2B5EF4-FFF2-40B4-BE49-F238E27FC236}">
                <a16:creationId xmlns:a16="http://schemas.microsoft.com/office/drawing/2014/main" id="{9EC12665-A30E-F3C9-DA99-5254B24CD79C}"/>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9563100" y="8620125"/>
            <a:ext cx="342900" cy="342900"/>
          </a:xfrm>
          <a:prstGeom prst="rect">
            <a:avLst/>
          </a:prstGeom>
        </xdr:spPr>
      </xdr:pic>
    </xdr:grpSp>
    <xdr:clientData/>
  </xdr:twoCellAnchor>
  <xdr:twoCellAnchor>
    <xdr:from>
      <xdr:col>8</xdr:col>
      <xdr:colOff>68745</xdr:colOff>
      <xdr:row>21</xdr:row>
      <xdr:rowOff>67506</xdr:rowOff>
    </xdr:from>
    <xdr:to>
      <xdr:col>12</xdr:col>
      <xdr:colOff>74541</xdr:colOff>
      <xdr:row>22</xdr:row>
      <xdr:rowOff>85728</xdr:rowOff>
    </xdr:to>
    <xdr:grpSp>
      <xdr:nvGrpSpPr>
        <xdr:cNvPr id="39" name="Group 38">
          <a:extLst>
            <a:ext uri="{FF2B5EF4-FFF2-40B4-BE49-F238E27FC236}">
              <a16:creationId xmlns:a16="http://schemas.microsoft.com/office/drawing/2014/main" id="{C28EDDC1-5FAC-4C71-A19B-729A21F1567C}"/>
            </a:ext>
          </a:extLst>
        </xdr:cNvPr>
        <xdr:cNvGrpSpPr/>
      </xdr:nvGrpSpPr>
      <xdr:grpSpPr>
        <a:xfrm>
          <a:off x="9565170" y="7487481"/>
          <a:ext cx="2748996" cy="408747"/>
          <a:chOff x="9563100" y="8584663"/>
          <a:chExt cx="2750126" cy="412888"/>
        </a:xfrm>
      </xdr:grpSpPr>
      <xdr:sp macro="" textlink="">
        <xdr:nvSpPr>
          <xdr:cNvPr id="40" name="Double Bracket 39">
            <a:extLst>
              <a:ext uri="{FF2B5EF4-FFF2-40B4-BE49-F238E27FC236}">
                <a16:creationId xmlns:a16="http://schemas.microsoft.com/office/drawing/2014/main" id="{FDD7A3B1-5A5C-CF16-51A2-41E225188CA6}"/>
              </a:ext>
            </a:extLst>
          </xdr:cNvPr>
          <xdr:cNvSpPr/>
        </xdr:nvSpPr>
        <xdr:spPr>
          <a:xfrm>
            <a:off x="9896474" y="8584663"/>
            <a:ext cx="2416752" cy="412888"/>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From</a:t>
            </a:r>
            <a:r>
              <a:rPr lang="en-US" sz="900" i="1" baseline="0">
                <a:solidFill>
                  <a:schemeClr val="accent1">
                    <a:lumMod val="75000"/>
                  </a:schemeClr>
                </a:solidFill>
                <a:latin typeface="Arial" panose="020B0604020202020204" pitchFamily="34" charset="0"/>
                <a:cs typeface="Arial" panose="020B0604020202020204" pitchFamily="34" charset="0"/>
              </a:rPr>
              <a:t> the dropdowns, select the option most appropriate for your organization</a:t>
            </a:r>
            <a:endParaRPr lang="en-US" sz="900" i="1">
              <a:solidFill>
                <a:schemeClr val="accent1">
                  <a:lumMod val="75000"/>
                </a:schemeClr>
              </a:solidFill>
              <a:latin typeface="Arial" panose="020B0604020202020204" pitchFamily="34" charset="0"/>
              <a:cs typeface="Arial" panose="020B0604020202020204" pitchFamily="34" charset="0"/>
            </a:endParaRPr>
          </a:p>
        </xdr:txBody>
      </xdr:sp>
      <xdr:pic>
        <xdr:nvPicPr>
          <xdr:cNvPr id="41" name="Graphic 40" descr="Lights On with solid fill">
            <a:extLst>
              <a:ext uri="{FF2B5EF4-FFF2-40B4-BE49-F238E27FC236}">
                <a16:creationId xmlns:a16="http://schemas.microsoft.com/office/drawing/2014/main" id="{FCE88DB6-31EE-9E32-E6C4-79EF924E2712}"/>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9563100" y="8620125"/>
            <a:ext cx="342900" cy="342900"/>
          </a:xfrm>
          <a:prstGeom prst="rect">
            <a:avLst/>
          </a:prstGeom>
        </xdr:spPr>
      </xdr:pic>
    </xdr:grpSp>
    <xdr:clientData/>
  </xdr:twoCellAnchor>
  <xdr:twoCellAnchor>
    <xdr:from>
      <xdr:col>7</xdr:col>
      <xdr:colOff>1076740</xdr:colOff>
      <xdr:row>42</xdr:row>
      <xdr:rowOff>236673</xdr:rowOff>
    </xdr:from>
    <xdr:to>
      <xdr:col>12</xdr:col>
      <xdr:colOff>247444</xdr:colOff>
      <xdr:row>48</xdr:row>
      <xdr:rowOff>133349</xdr:rowOff>
    </xdr:to>
    <xdr:grpSp>
      <xdr:nvGrpSpPr>
        <xdr:cNvPr id="45" name="Group 44">
          <a:extLst>
            <a:ext uri="{FF2B5EF4-FFF2-40B4-BE49-F238E27FC236}">
              <a16:creationId xmlns:a16="http://schemas.microsoft.com/office/drawing/2014/main" id="{C8ADD4A7-7E4D-46FE-BEC9-3ACF564E5717}"/>
            </a:ext>
          </a:extLst>
        </xdr:cNvPr>
        <xdr:cNvGrpSpPr/>
      </xdr:nvGrpSpPr>
      <xdr:grpSpPr>
        <a:xfrm>
          <a:off x="9496840" y="14286048"/>
          <a:ext cx="2990229" cy="1544501"/>
          <a:chOff x="9563100" y="8541092"/>
          <a:chExt cx="2994070" cy="1720749"/>
        </a:xfrm>
      </xdr:grpSpPr>
      <xdr:sp macro="" textlink="">
        <xdr:nvSpPr>
          <xdr:cNvPr id="46" name="Double Bracket 45">
            <a:extLst>
              <a:ext uri="{FF2B5EF4-FFF2-40B4-BE49-F238E27FC236}">
                <a16:creationId xmlns:a16="http://schemas.microsoft.com/office/drawing/2014/main" id="{531F5102-0DF6-7414-DB08-4A26FCDCFD96}"/>
              </a:ext>
            </a:extLst>
          </xdr:cNvPr>
          <xdr:cNvSpPr/>
        </xdr:nvSpPr>
        <xdr:spPr>
          <a:xfrm>
            <a:off x="9937795" y="8541092"/>
            <a:ext cx="2619375" cy="1720749"/>
          </a:xfrm>
          <a:prstGeom prst="bracketPair">
            <a:avLst>
              <a:gd name="adj" fmla="val 10720"/>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This</a:t>
            </a:r>
            <a:r>
              <a:rPr lang="en-US" sz="900" i="1" baseline="0">
                <a:solidFill>
                  <a:schemeClr val="accent1">
                    <a:lumMod val="75000"/>
                  </a:schemeClr>
                </a:solidFill>
                <a:latin typeface="Arial" panose="020B0604020202020204" pitchFamily="34" charset="0"/>
                <a:cs typeface="Arial" panose="020B0604020202020204" pitchFamily="34" charset="0"/>
              </a:rPr>
              <a:t> is only applicable if your organization contracts licensed individuals to sell insurance on your behalf. </a:t>
            </a:r>
          </a:p>
          <a:p>
            <a:pPr algn="l"/>
            <a:endParaRPr lang="en-US" sz="900" i="1" baseline="0">
              <a:solidFill>
                <a:schemeClr val="accent1">
                  <a:lumMod val="75000"/>
                </a:schemeClr>
              </a:solidFill>
              <a:latin typeface="Arial" panose="020B0604020202020204" pitchFamily="34" charset="0"/>
              <a:cs typeface="Arial" panose="020B0604020202020204" pitchFamily="34" charset="0"/>
            </a:endParaRPr>
          </a:p>
          <a:p>
            <a:pPr algn="l"/>
            <a:r>
              <a:rPr lang="en-US" sz="900" i="1" baseline="0">
                <a:solidFill>
                  <a:schemeClr val="accent1">
                    <a:lumMod val="75000"/>
                  </a:schemeClr>
                </a:solidFill>
                <a:latin typeface="Arial" panose="020B0604020202020204" pitchFamily="34" charset="0"/>
                <a:cs typeface="Arial" panose="020B0604020202020204" pitchFamily="34" charset="0"/>
              </a:rPr>
              <a:t>You do not need to include corporate agents or bancassurance partners here. </a:t>
            </a:r>
          </a:p>
          <a:p>
            <a:pPr algn="l"/>
            <a:endParaRPr lang="en-US" sz="900" i="1" baseline="0">
              <a:solidFill>
                <a:schemeClr val="accent1">
                  <a:lumMod val="75000"/>
                </a:schemeClr>
              </a:solidFill>
              <a:latin typeface="Arial" panose="020B0604020202020204" pitchFamily="34" charset="0"/>
              <a:cs typeface="Arial" panose="020B0604020202020204" pitchFamily="34" charset="0"/>
            </a:endParaRPr>
          </a:p>
          <a:p>
            <a:pPr algn="l"/>
            <a:r>
              <a:rPr lang="en-US" sz="900" i="1" baseline="0">
                <a:solidFill>
                  <a:schemeClr val="accent1">
                    <a:lumMod val="75000"/>
                  </a:schemeClr>
                </a:solidFill>
                <a:latin typeface="Arial" panose="020B0604020202020204" pitchFamily="34" charset="0"/>
                <a:cs typeface="Arial" panose="020B0604020202020204" pitchFamily="34" charset="0"/>
              </a:rPr>
              <a:t>Leave it blank for this and below indicators if your organization does not have any individual persons as licensed agents. </a:t>
            </a:r>
          </a:p>
        </xdr:txBody>
      </xdr:sp>
      <xdr:pic>
        <xdr:nvPicPr>
          <xdr:cNvPr id="47" name="Graphic 46" descr="Lights On with solid fill">
            <a:extLst>
              <a:ext uri="{FF2B5EF4-FFF2-40B4-BE49-F238E27FC236}">
                <a16:creationId xmlns:a16="http://schemas.microsoft.com/office/drawing/2014/main" id="{E2674F7C-3DEC-976A-7500-6F6131D6B006}"/>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9563100" y="8620125"/>
            <a:ext cx="342900" cy="342900"/>
          </a:xfrm>
          <a:prstGeom prst="rect">
            <a:avLst/>
          </a:prstGeom>
        </xdr:spPr>
      </xdr:pic>
    </xdr:grpSp>
    <xdr:clientData/>
  </xdr:twoCellAnchor>
  <xdr:twoCellAnchor>
    <xdr:from>
      <xdr:col>8</xdr:col>
      <xdr:colOff>20292</xdr:colOff>
      <xdr:row>68</xdr:row>
      <xdr:rowOff>66676</xdr:rowOff>
    </xdr:from>
    <xdr:to>
      <xdr:col>12</xdr:col>
      <xdr:colOff>563217</xdr:colOff>
      <xdr:row>74</xdr:row>
      <xdr:rowOff>20906</xdr:rowOff>
    </xdr:to>
    <xdr:grpSp>
      <xdr:nvGrpSpPr>
        <xdr:cNvPr id="48" name="Group 47">
          <a:extLst>
            <a:ext uri="{FF2B5EF4-FFF2-40B4-BE49-F238E27FC236}">
              <a16:creationId xmlns:a16="http://schemas.microsoft.com/office/drawing/2014/main" id="{29D262F5-83C2-4F52-A10E-74FC71B941FB}"/>
            </a:ext>
            <a:ext uri="{147F2762-F138-4A5C-976F-8EAC2B608ADB}">
              <a16:predDERef xmlns:a16="http://schemas.microsoft.com/office/drawing/2014/main" pred="{C8ADD4A7-7E4D-46FE-BEC9-3ACF564E5717}"/>
            </a:ext>
          </a:extLst>
        </xdr:cNvPr>
        <xdr:cNvGrpSpPr/>
      </xdr:nvGrpSpPr>
      <xdr:grpSpPr>
        <a:xfrm>
          <a:off x="9516717" y="21755101"/>
          <a:ext cx="3286125" cy="1478230"/>
          <a:chOff x="9563100" y="8160491"/>
          <a:chExt cx="3286125" cy="1536353"/>
        </a:xfrm>
      </xdr:grpSpPr>
      <xdr:sp macro="" textlink="">
        <xdr:nvSpPr>
          <xdr:cNvPr id="49" name="Double Bracket 48">
            <a:extLst>
              <a:ext uri="{FF2B5EF4-FFF2-40B4-BE49-F238E27FC236}">
                <a16:creationId xmlns:a16="http://schemas.microsoft.com/office/drawing/2014/main" id="{CDCDDCEA-4AE1-CF7D-B7CA-BDA0F2C6C40A}"/>
              </a:ext>
            </a:extLst>
          </xdr:cNvPr>
          <xdr:cNvSpPr/>
        </xdr:nvSpPr>
        <xdr:spPr>
          <a:xfrm>
            <a:off x="9896475" y="8160491"/>
            <a:ext cx="2952750" cy="1536353"/>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Completing this section is an important first step in assessing if employees are compensated fairly for their work regardless of gender.  While it is optional to submit this data, it is strongly recommended that you complete this section and that you review pay on an annual basis for all employee levels to determine if there are discrepancies in compensation correlated with gender that could indicate systemic bias.</a:t>
            </a:r>
          </a:p>
        </xdr:txBody>
      </xdr:sp>
      <xdr:pic>
        <xdr:nvPicPr>
          <xdr:cNvPr id="50" name="Graphic 49" descr="Lights On with solid fill">
            <a:extLst>
              <a:ext uri="{FF2B5EF4-FFF2-40B4-BE49-F238E27FC236}">
                <a16:creationId xmlns:a16="http://schemas.microsoft.com/office/drawing/2014/main" id="{90F6126F-9DE3-47C9-B8F2-DC0BB5D7B6F0}"/>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9563100" y="8620125"/>
            <a:ext cx="342900" cy="342900"/>
          </a:xfrm>
          <a:prstGeom prst="rect">
            <a:avLst/>
          </a:prstGeom>
        </xdr:spPr>
      </xdr:pic>
    </xdr:grpSp>
    <xdr:clientData/>
  </xdr:twoCellAnchor>
  <xdr:twoCellAnchor>
    <xdr:from>
      <xdr:col>8</xdr:col>
      <xdr:colOff>84992</xdr:colOff>
      <xdr:row>25</xdr:row>
      <xdr:rowOff>148601</xdr:rowOff>
    </xdr:from>
    <xdr:to>
      <xdr:col>12</xdr:col>
      <xdr:colOff>57978</xdr:colOff>
      <xdr:row>27</xdr:row>
      <xdr:rowOff>142877</xdr:rowOff>
    </xdr:to>
    <xdr:grpSp>
      <xdr:nvGrpSpPr>
        <xdr:cNvPr id="3" name="Group 2">
          <a:extLst>
            <a:ext uri="{FF2B5EF4-FFF2-40B4-BE49-F238E27FC236}">
              <a16:creationId xmlns:a16="http://schemas.microsoft.com/office/drawing/2014/main" id="{CD29D3FA-34CB-1C71-9648-1CB1C1D2DD37}"/>
            </a:ext>
          </a:extLst>
        </xdr:cNvPr>
        <xdr:cNvGrpSpPr/>
      </xdr:nvGrpSpPr>
      <xdr:grpSpPr>
        <a:xfrm>
          <a:off x="9581417" y="9130676"/>
          <a:ext cx="2716186" cy="613401"/>
          <a:chOff x="9563100" y="8377826"/>
          <a:chExt cx="2717381" cy="881263"/>
        </a:xfrm>
      </xdr:grpSpPr>
      <xdr:sp macro="" textlink="">
        <xdr:nvSpPr>
          <xdr:cNvPr id="4" name="Double Bracket 3">
            <a:extLst>
              <a:ext uri="{FF2B5EF4-FFF2-40B4-BE49-F238E27FC236}">
                <a16:creationId xmlns:a16="http://schemas.microsoft.com/office/drawing/2014/main" id="{8E8B7554-3119-275B-B370-7ED77C0AB465}"/>
              </a:ext>
            </a:extLst>
          </xdr:cNvPr>
          <xdr:cNvSpPr/>
        </xdr:nvSpPr>
        <xdr:spPr>
          <a:xfrm>
            <a:off x="9896475" y="8377826"/>
            <a:ext cx="2384006" cy="881263"/>
          </a:xfrm>
          <a:prstGeom prst="bracketPair">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lang="en-US" sz="900" i="1">
                <a:solidFill>
                  <a:schemeClr val="accent1">
                    <a:lumMod val="75000"/>
                  </a:schemeClr>
                </a:solidFill>
                <a:latin typeface="Arial" panose="020B0604020202020204" pitchFamily="34" charset="0"/>
                <a:cs typeface="Arial" panose="020B0604020202020204" pitchFamily="34" charset="0"/>
              </a:rPr>
              <a:t>Note</a:t>
            </a:r>
            <a:r>
              <a:rPr lang="en-US" sz="900" i="1" baseline="0">
                <a:solidFill>
                  <a:schemeClr val="accent1">
                    <a:lumMod val="75000"/>
                  </a:schemeClr>
                </a:solidFill>
                <a:latin typeface="Arial" panose="020B0604020202020204" pitchFamily="34" charset="0"/>
                <a:cs typeface="Arial" panose="020B0604020202020204" pitchFamily="34" charset="0"/>
              </a:rPr>
              <a:t> that the duration of the data requried is of the past 12 months, as on the date you mention here. </a:t>
            </a:r>
            <a:endParaRPr lang="en-US" sz="900" i="1">
              <a:solidFill>
                <a:schemeClr val="accent1">
                  <a:lumMod val="75000"/>
                </a:schemeClr>
              </a:solidFill>
              <a:latin typeface="Arial" panose="020B0604020202020204" pitchFamily="34" charset="0"/>
              <a:cs typeface="Arial" panose="020B0604020202020204" pitchFamily="34" charset="0"/>
            </a:endParaRPr>
          </a:p>
        </xdr:txBody>
      </xdr:sp>
      <xdr:pic>
        <xdr:nvPicPr>
          <xdr:cNvPr id="5" name="Graphic 4" descr="Lights On with solid fill">
            <a:extLst>
              <a:ext uri="{FF2B5EF4-FFF2-40B4-BE49-F238E27FC236}">
                <a16:creationId xmlns:a16="http://schemas.microsoft.com/office/drawing/2014/main" id="{654D5285-04F3-5B9E-9DBB-0A744232BDED}"/>
              </a:ext>
            </a:extLst>
          </xdr:cNvPr>
          <xdr:cNvPicPr>
            <a:picLocks noChangeAspect="1"/>
          </xdr:cNvPicPr>
        </xdr:nvPicPr>
        <xdr:blipFill>
          <a:blip xmlns:r="http://schemas.openxmlformats.org/officeDocument/2006/relationships" r:embed="rId30" cstate="print">
            <a:extLst>
              <a:ext uri="{28A0092B-C50C-407E-A947-70E740481C1C}">
                <a14:useLocalDpi xmlns:a14="http://schemas.microsoft.com/office/drawing/2010/main" val="0"/>
              </a:ext>
              <a:ext uri="{96DAC541-7B7A-43D3-8B79-37D633B846F1}">
                <asvg:svgBlip xmlns:asvg="http://schemas.microsoft.com/office/drawing/2016/SVG/main" r:embed="rId31"/>
              </a:ext>
            </a:extLst>
          </a:blip>
          <a:stretch>
            <a:fillRect/>
          </a:stretch>
        </xdr:blipFill>
        <xdr:spPr>
          <a:xfrm>
            <a:off x="9563100" y="8449914"/>
            <a:ext cx="342900" cy="513111"/>
          </a:xfrm>
          <a:prstGeom prst="rect">
            <a:avLst/>
          </a:prstGeom>
        </xdr:spPr>
      </xdr:pic>
    </xdr:grpSp>
    <xdr:clientData/>
  </xdr:twoCellAnchor>
  <xdr:twoCellAnchor editAs="oneCell">
    <xdr:from>
      <xdr:col>0</xdr:col>
      <xdr:colOff>266700</xdr:colOff>
      <xdr:row>0</xdr:row>
      <xdr:rowOff>95250</xdr:rowOff>
    </xdr:from>
    <xdr:to>
      <xdr:col>1</xdr:col>
      <xdr:colOff>307975</xdr:colOff>
      <xdr:row>2</xdr:row>
      <xdr:rowOff>196</xdr:rowOff>
    </xdr:to>
    <xdr:pic>
      <xdr:nvPicPr>
        <xdr:cNvPr id="42" name="Picture 41">
          <a:extLst>
            <a:ext uri="{FF2B5EF4-FFF2-40B4-BE49-F238E27FC236}">
              <a16:creationId xmlns:a16="http://schemas.microsoft.com/office/drawing/2014/main" id="{B0A16AC1-DB02-44C7-B0A4-EDBC8116DC19}"/>
            </a:ext>
            <a:ext uri="{147F2762-F138-4A5C-976F-8EAC2B608ADB}">
              <a16:predDERef xmlns:a16="http://schemas.microsoft.com/office/drawing/2014/main" pred="{CD29D3FA-34CB-1C71-9648-1CB1C1D2DD37}"/>
            </a:ext>
          </a:extLst>
        </xdr:cNvPr>
        <xdr:cNvPicPr>
          <a:picLocks noChangeAspect="1" noChangeArrowheads="1"/>
        </xdr:cNvPicPr>
      </xdr:nvPicPr>
      <xdr:blipFill>
        <a:blip xmlns:r="http://schemas.openxmlformats.org/officeDocument/2006/relationships" r:embed="rId32" cstate="print">
          <a:extLst>
            <a:ext uri="{28A0092B-C50C-407E-A947-70E740481C1C}">
              <a14:useLocalDpi xmlns:a14="http://schemas.microsoft.com/office/drawing/2010/main" val="0"/>
            </a:ext>
          </a:extLst>
        </a:blip>
        <a:srcRect/>
        <a:stretch>
          <a:fillRect/>
        </a:stretch>
      </xdr:blipFill>
      <xdr:spPr bwMode="auto">
        <a:xfrm>
          <a:off x="266700" y="95250"/>
          <a:ext cx="1098550" cy="505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783981</xdr:colOff>
      <xdr:row>8</xdr:row>
      <xdr:rowOff>102577</xdr:rowOff>
    </xdr:from>
    <xdr:to>
      <xdr:col>7</xdr:col>
      <xdr:colOff>245085</xdr:colOff>
      <xdr:row>13</xdr:row>
      <xdr:rowOff>41031</xdr:rowOff>
    </xdr:to>
    <xdr:sp macro="" textlink="">
      <xdr:nvSpPr>
        <xdr:cNvPr id="2" name="Callout: Line with Border and Accent Bar 1">
          <a:extLst>
            <a:ext uri="{FF2B5EF4-FFF2-40B4-BE49-F238E27FC236}">
              <a16:creationId xmlns:a16="http://schemas.microsoft.com/office/drawing/2014/main" id="{16BACB1F-8772-4080-A336-ED1D0C50C9E5}"/>
            </a:ext>
          </a:extLst>
        </xdr:cNvPr>
        <xdr:cNvSpPr/>
      </xdr:nvSpPr>
      <xdr:spPr>
        <a:xfrm>
          <a:off x="1164981" y="2952750"/>
          <a:ext cx="3395662" cy="781050"/>
        </a:xfrm>
        <a:prstGeom prst="accentBorderCallout1">
          <a:avLst>
            <a:gd name="adj1" fmla="val 24811"/>
            <a:gd name="adj2" fmla="val -1938"/>
            <a:gd name="adj3" fmla="val -102049"/>
            <a:gd name="adj4" fmla="val -25738"/>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r>
            <a:rPr lang="en-US" sz="1100" i="1">
              <a:solidFill>
                <a:schemeClr val="accent5">
                  <a:lumMod val="75000"/>
                </a:schemeClr>
              </a:solidFill>
              <a:effectLst/>
              <a:latin typeface="Arial" panose="020B0604020202020204" pitchFamily="34" charset="0"/>
              <a:ea typeface="+mn-ea"/>
              <a:cs typeface="Arial" panose="020B0604020202020204" pitchFamily="34" charset="0"/>
            </a:rPr>
            <a:t>Instruction for</a:t>
          </a:r>
          <a:r>
            <a:rPr lang="en-US" sz="1100" i="1" baseline="0">
              <a:solidFill>
                <a:schemeClr val="accent5">
                  <a:lumMod val="75000"/>
                </a:schemeClr>
              </a:solidFill>
              <a:effectLst/>
              <a:latin typeface="Arial" panose="020B0604020202020204" pitchFamily="34" charset="0"/>
              <a:ea typeface="+mn-ea"/>
              <a:cs typeface="Arial" panose="020B0604020202020204" pitchFamily="34" charset="0"/>
            </a:rPr>
            <a:t> regulators: </a:t>
          </a:r>
          <a:endParaRPr lang="en-US">
            <a:solidFill>
              <a:schemeClr val="accent5">
                <a:lumMod val="75000"/>
              </a:schemeClr>
            </a:solidFill>
            <a:effectLst/>
            <a:latin typeface="Arial" panose="020B0604020202020204" pitchFamily="34" charset="0"/>
            <a:cs typeface="Arial" panose="020B0604020202020204" pitchFamily="34" charset="0"/>
          </a:endParaRPr>
        </a:p>
        <a:p>
          <a:endParaRPr lang="en-US" sz="1100" baseline="0">
            <a:solidFill>
              <a:schemeClr val="accent5">
                <a:lumMod val="75000"/>
              </a:schemeClr>
            </a:solidFill>
            <a:effectLst/>
            <a:latin typeface="Arial" panose="020B0604020202020204" pitchFamily="34" charset="0"/>
            <a:ea typeface="+mn-ea"/>
            <a:cs typeface="Arial" panose="020B0604020202020204" pitchFamily="34" charset="0"/>
          </a:endParaRPr>
        </a:p>
        <a:p>
          <a:r>
            <a:rPr lang="en-US" sz="1100" baseline="0">
              <a:solidFill>
                <a:schemeClr val="accent5">
                  <a:lumMod val="75000"/>
                </a:schemeClr>
              </a:solidFill>
              <a:effectLst/>
              <a:latin typeface="Arial" panose="020B0604020202020204" pitchFamily="34" charset="0"/>
              <a:ea typeface="+mn-ea"/>
              <a:cs typeface="Arial" panose="020B0604020202020204" pitchFamily="34" charset="0"/>
            </a:rPr>
            <a:t>Copy this entire row (no. 4) and paste in your Input sheet</a:t>
          </a:r>
          <a:endParaRPr lang="en-US">
            <a:solidFill>
              <a:schemeClr val="accent5">
                <a:lumMod val="75000"/>
              </a:schemeClr>
            </a:solidFill>
            <a:effectLst/>
            <a:latin typeface="Arial" panose="020B0604020202020204" pitchFamily="34" charset="0"/>
            <a:cs typeface="Arial" panose="020B0604020202020204" pitchFamily="34" charset="0"/>
          </a:endParaRPr>
        </a:p>
        <a:p>
          <a:pPr algn="l"/>
          <a:endParaRPr lang="en-US" sz="1100">
            <a:solidFill>
              <a:schemeClr val="accent5">
                <a:lumMod val="75000"/>
              </a:schemeClr>
            </a:solidFill>
            <a:latin typeface="Arial" panose="020B0604020202020204" pitchFamily="34" charset="0"/>
            <a:cs typeface="Arial" panose="020B0604020202020204" pitchFamily="34" charset="0"/>
          </a:endParaRPr>
        </a:p>
      </xdr:txBody>
    </xdr:sp>
    <xdr:clientData/>
  </xdr:twoCellAnchor>
  <xdr:twoCellAnchor>
    <xdr:from>
      <xdr:col>7</xdr:col>
      <xdr:colOff>328331</xdr:colOff>
      <xdr:row>16</xdr:row>
      <xdr:rowOff>40364</xdr:rowOff>
    </xdr:from>
    <xdr:to>
      <xdr:col>14</xdr:col>
      <xdr:colOff>284003</xdr:colOff>
      <xdr:row>19</xdr:row>
      <xdr:rowOff>11056</xdr:rowOff>
    </xdr:to>
    <xdr:sp macro="" textlink="">
      <xdr:nvSpPr>
        <xdr:cNvPr id="3" name="Rectangle: Rounded Corners 2">
          <a:extLst>
            <a:ext uri="{FF2B5EF4-FFF2-40B4-BE49-F238E27FC236}">
              <a16:creationId xmlns:a16="http://schemas.microsoft.com/office/drawing/2014/main" id="{987F8811-CA33-4C64-BAC7-062E3276805F}"/>
            </a:ext>
          </a:extLst>
        </xdr:cNvPr>
        <xdr:cNvSpPr/>
      </xdr:nvSpPr>
      <xdr:spPr>
        <a:xfrm>
          <a:off x="4643889" y="4238691"/>
          <a:ext cx="4776787" cy="476250"/>
        </a:xfrm>
        <a:prstGeom prst="roundRect">
          <a:avLst/>
        </a:prstGeom>
        <a:solidFill>
          <a:schemeClr val="accent2">
            <a:lumMod val="20000"/>
            <a:lumOff val="80000"/>
          </a:schemeClr>
        </a:solidFill>
        <a:ln>
          <a:solidFill>
            <a:schemeClr val="bg2">
              <a:lumMod val="9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a:solidFill>
                <a:schemeClr val="tx1"/>
              </a:solidFill>
              <a:latin typeface="Arial" panose="020B0604020202020204" pitchFamily="34" charset="0"/>
              <a:cs typeface="Arial" panose="020B0604020202020204" pitchFamily="34" charset="0"/>
            </a:rPr>
            <a:t>Do</a:t>
          </a:r>
          <a:r>
            <a:rPr lang="en-US" sz="1400" baseline="0">
              <a:solidFill>
                <a:schemeClr val="tx1"/>
              </a:solidFill>
              <a:latin typeface="Arial" panose="020B0604020202020204" pitchFamily="34" charset="0"/>
              <a:cs typeface="Arial" panose="020B0604020202020204" pitchFamily="34" charset="0"/>
            </a:rPr>
            <a:t> NOT make any manual edits in this sheet</a:t>
          </a:r>
          <a:endParaRPr lang="en-US" sz="1400">
            <a:solidFill>
              <a:schemeClr val="tx1"/>
            </a:solidFill>
            <a:latin typeface="Arial" panose="020B0604020202020204" pitchFamily="34" charset="0"/>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255406</xdr:colOff>
      <xdr:row>19</xdr:row>
      <xdr:rowOff>39206</xdr:rowOff>
    </xdr:from>
    <xdr:to>
      <xdr:col>0</xdr:col>
      <xdr:colOff>610591</xdr:colOff>
      <xdr:row>20</xdr:row>
      <xdr:rowOff>782</xdr:rowOff>
    </xdr:to>
    <xdr:pic>
      <xdr:nvPicPr>
        <xdr:cNvPr id="2" name="Graphic 1" descr="Group of women with solid fill">
          <a:extLst>
            <a:ext uri="{FF2B5EF4-FFF2-40B4-BE49-F238E27FC236}">
              <a16:creationId xmlns:a16="http://schemas.microsoft.com/office/drawing/2014/main" id="{5E00B5A5-DF25-41F5-969C-7D4F65BFAF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255406" y="7259156"/>
          <a:ext cx="355185" cy="390201"/>
        </a:xfrm>
        <a:prstGeom prst="rect">
          <a:avLst/>
        </a:prstGeom>
      </xdr:spPr>
    </xdr:pic>
    <xdr:clientData/>
  </xdr:twoCellAnchor>
  <xdr:twoCellAnchor editAs="oneCell">
    <xdr:from>
      <xdr:col>0</xdr:col>
      <xdr:colOff>637647</xdr:colOff>
      <xdr:row>19</xdr:row>
      <xdr:rowOff>45884</xdr:rowOff>
    </xdr:from>
    <xdr:to>
      <xdr:col>0</xdr:col>
      <xdr:colOff>981696</xdr:colOff>
      <xdr:row>20</xdr:row>
      <xdr:rowOff>0</xdr:rowOff>
    </xdr:to>
    <xdr:pic>
      <xdr:nvPicPr>
        <xdr:cNvPr id="3" name="Graphic 2" descr="Group of men with solid fill">
          <a:extLst>
            <a:ext uri="{FF2B5EF4-FFF2-40B4-BE49-F238E27FC236}">
              <a16:creationId xmlns:a16="http://schemas.microsoft.com/office/drawing/2014/main" id="{F1983DBF-A478-4A4D-9654-22B867D289D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647" y="7265834"/>
          <a:ext cx="344049" cy="382741"/>
        </a:xfrm>
        <a:prstGeom prst="rect">
          <a:avLst/>
        </a:prstGeom>
      </xdr:spPr>
    </xdr:pic>
    <xdr:clientData/>
  </xdr:twoCellAnchor>
  <xdr:twoCellAnchor>
    <xdr:from>
      <xdr:col>8</xdr:col>
      <xdr:colOff>0</xdr:colOff>
      <xdr:row>20</xdr:row>
      <xdr:rowOff>0</xdr:rowOff>
    </xdr:from>
    <xdr:to>
      <xdr:col>8</xdr:col>
      <xdr:colOff>0</xdr:colOff>
      <xdr:row>21</xdr:row>
      <xdr:rowOff>0</xdr:rowOff>
    </xdr:to>
    <xdr:graphicFrame macro="">
      <xdr:nvGraphicFramePr>
        <xdr:cNvPr id="4" name="Chart 3">
          <a:extLst>
            <a:ext uri="{FF2B5EF4-FFF2-40B4-BE49-F238E27FC236}">
              <a16:creationId xmlns:a16="http://schemas.microsoft.com/office/drawing/2014/main" id="{FF60619C-93A5-4D8B-B209-011921E5A4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8</xdr:col>
      <xdr:colOff>0</xdr:colOff>
      <xdr:row>21</xdr:row>
      <xdr:rowOff>0</xdr:rowOff>
    </xdr:from>
    <xdr:to>
      <xdr:col>8</xdr:col>
      <xdr:colOff>0</xdr:colOff>
      <xdr:row>22</xdr:row>
      <xdr:rowOff>0</xdr:rowOff>
    </xdr:to>
    <xdr:graphicFrame macro="">
      <xdr:nvGraphicFramePr>
        <xdr:cNvPr id="5" name="Chart 4">
          <a:extLst>
            <a:ext uri="{FF2B5EF4-FFF2-40B4-BE49-F238E27FC236}">
              <a16:creationId xmlns:a16="http://schemas.microsoft.com/office/drawing/2014/main" id="{0EA94C6F-58D7-4771-BAC1-AAE76CBF1B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0</xdr:colOff>
      <xdr:row>23</xdr:row>
      <xdr:rowOff>0</xdr:rowOff>
    </xdr:from>
    <xdr:to>
      <xdr:col>8</xdr:col>
      <xdr:colOff>0</xdr:colOff>
      <xdr:row>24</xdr:row>
      <xdr:rowOff>0</xdr:rowOff>
    </xdr:to>
    <xdr:graphicFrame macro="">
      <xdr:nvGraphicFramePr>
        <xdr:cNvPr id="6" name="Chart 5">
          <a:extLst>
            <a:ext uri="{FF2B5EF4-FFF2-40B4-BE49-F238E27FC236}">
              <a16:creationId xmlns:a16="http://schemas.microsoft.com/office/drawing/2014/main" id="{4F0B6B4E-2ECC-4275-8C71-C044D09BE5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313384</xdr:colOff>
      <xdr:row>26</xdr:row>
      <xdr:rowOff>30923</xdr:rowOff>
    </xdr:from>
    <xdr:ext cx="355185" cy="380008"/>
    <xdr:pic>
      <xdr:nvPicPr>
        <xdr:cNvPr id="7" name="Graphic 6" descr="Group of women with solid fill">
          <a:extLst>
            <a:ext uri="{FF2B5EF4-FFF2-40B4-BE49-F238E27FC236}">
              <a16:creationId xmlns:a16="http://schemas.microsoft.com/office/drawing/2014/main" id="{0A21E789-CB54-4E18-AF00-3D885FF0504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13384" y="12708698"/>
          <a:ext cx="355185" cy="380008"/>
        </a:xfrm>
        <a:prstGeom prst="rect">
          <a:avLst/>
        </a:prstGeom>
      </xdr:spPr>
    </xdr:pic>
    <xdr:clientData/>
  </xdr:oneCellAnchor>
  <xdr:oneCellAnchor>
    <xdr:from>
      <xdr:col>0</xdr:col>
      <xdr:colOff>632885</xdr:colOff>
      <xdr:row>26</xdr:row>
      <xdr:rowOff>41122</xdr:rowOff>
    </xdr:from>
    <xdr:ext cx="344049" cy="370931"/>
    <xdr:pic>
      <xdr:nvPicPr>
        <xdr:cNvPr id="8" name="Graphic 7" descr="Group of men with solid fill">
          <a:extLst>
            <a:ext uri="{FF2B5EF4-FFF2-40B4-BE49-F238E27FC236}">
              <a16:creationId xmlns:a16="http://schemas.microsoft.com/office/drawing/2014/main" id="{BCD33FEE-BCD1-4176-BB5F-BF6431051BE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647" y="12723659"/>
          <a:ext cx="344049" cy="370931"/>
        </a:xfrm>
        <a:prstGeom prst="rect">
          <a:avLst/>
        </a:prstGeom>
      </xdr:spPr>
    </xdr:pic>
    <xdr:clientData/>
  </xdr:oneCellAnchor>
  <xdr:twoCellAnchor>
    <xdr:from>
      <xdr:col>8</xdr:col>
      <xdr:colOff>0</xdr:colOff>
      <xdr:row>27</xdr:row>
      <xdr:rowOff>0</xdr:rowOff>
    </xdr:from>
    <xdr:to>
      <xdr:col>8</xdr:col>
      <xdr:colOff>0</xdr:colOff>
      <xdr:row>28</xdr:row>
      <xdr:rowOff>0</xdr:rowOff>
    </xdr:to>
    <xdr:graphicFrame macro="">
      <xdr:nvGraphicFramePr>
        <xdr:cNvPr id="9" name="Chart 8">
          <a:extLst>
            <a:ext uri="{FF2B5EF4-FFF2-40B4-BE49-F238E27FC236}">
              <a16:creationId xmlns:a16="http://schemas.microsoft.com/office/drawing/2014/main" id="{7E129E4C-53E4-4DBE-9D60-03BBAD59BBD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8</xdr:col>
      <xdr:colOff>0</xdr:colOff>
      <xdr:row>28</xdr:row>
      <xdr:rowOff>0</xdr:rowOff>
    </xdr:from>
    <xdr:to>
      <xdr:col>8</xdr:col>
      <xdr:colOff>0</xdr:colOff>
      <xdr:row>29</xdr:row>
      <xdr:rowOff>0</xdr:rowOff>
    </xdr:to>
    <xdr:graphicFrame macro="">
      <xdr:nvGraphicFramePr>
        <xdr:cNvPr id="10" name="Chart 9">
          <a:extLst>
            <a:ext uri="{FF2B5EF4-FFF2-40B4-BE49-F238E27FC236}">
              <a16:creationId xmlns:a16="http://schemas.microsoft.com/office/drawing/2014/main" id="{0886172B-F10E-4BD4-9A73-ADF6EED35F6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8</xdr:col>
      <xdr:colOff>0</xdr:colOff>
      <xdr:row>30</xdr:row>
      <xdr:rowOff>0</xdr:rowOff>
    </xdr:from>
    <xdr:to>
      <xdr:col>8</xdr:col>
      <xdr:colOff>0</xdr:colOff>
      <xdr:row>31</xdr:row>
      <xdr:rowOff>0</xdr:rowOff>
    </xdr:to>
    <xdr:graphicFrame macro="">
      <xdr:nvGraphicFramePr>
        <xdr:cNvPr id="11" name="Chart 10">
          <a:extLst>
            <a:ext uri="{FF2B5EF4-FFF2-40B4-BE49-F238E27FC236}">
              <a16:creationId xmlns:a16="http://schemas.microsoft.com/office/drawing/2014/main" id="{3CBBAA5D-4D3D-48A2-B8E9-BBE5E96860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oneCellAnchor>
    <xdr:from>
      <xdr:col>0</xdr:col>
      <xdr:colOff>301583</xdr:colOff>
      <xdr:row>33</xdr:row>
      <xdr:rowOff>39206</xdr:rowOff>
    </xdr:from>
    <xdr:ext cx="355185" cy="380008"/>
    <xdr:pic>
      <xdr:nvPicPr>
        <xdr:cNvPr id="12" name="Graphic 11" descr="Group of women with solid fill">
          <a:extLst>
            <a:ext uri="{FF2B5EF4-FFF2-40B4-BE49-F238E27FC236}">
              <a16:creationId xmlns:a16="http://schemas.microsoft.com/office/drawing/2014/main" id="{11B9D8D5-CE5E-4FBB-AD2B-56D568F1E34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306345" y="15555431"/>
          <a:ext cx="355185" cy="380008"/>
        </a:xfrm>
        <a:prstGeom prst="rect">
          <a:avLst/>
        </a:prstGeom>
      </xdr:spPr>
    </xdr:pic>
    <xdr:clientData/>
  </xdr:oneCellAnchor>
  <xdr:oneCellAnchor>
    <xdr:from>
      <xdr:col>0</xdr:col>
      <xdr:colOff>632885</xdr:colOff>
      <xdr:row>33</xdr:row>
      <xdr:rowOff>41122</xdr:rowOff>
    </xdr:from>
    <xdr:ext cx="344049" cy="370931"/>
    <xdr:pic>
      <xdr:nvPicPr>
        <xdr:cNvPr id="13" name="Graphic 12" descr="Group of men with solid fill">
          <a:extLst>
            <a:ext uri="{FF2B5EF4-FFF2-40B4-BE49-F238E27FC236}">
              <a16:creationId xmlns:a16="http://schemas.microsoft.com/office/drawing/2014/main" id="{CA8616DF-859D-4E9E-8EB1-B27341E8A5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637647" y="15562109"/>
          <a:ext cx="344049" cy="370931"/>
        </a:xfrm>
        <a:prstGeom prst="rect">
          <a:avLst/>
        </a:prstGeom>
      </xdr:spPr>
    </xdr:pic>
    <xdr:clientData/>
  </xdr:oneCellAnchor>
  <xdr:twoCellAnchor>
    <xdr:from>
      <xdr:col>8</xdr:col>
      <xdr:colOff>0</xdr:colOff>
      <xdr:row>34</xdr:row>
      <xdr:rowOff>0</xdr:rowOff>
    </xdr:from>
    <xdr:to>
      <xdr:col>8</xdr:col>
      <xdr:colOff>0</xdr:colOff>
      <xdr:row>35</xdr:row>
      <xdr:rowOff>0</xdr:rowOff>
    </xdr:to>
    <xdr:graphicFrame macro="">
      <xdr:nvGraphicFramePr>
        <xdr:cNvPr id="14" name="Chart 13">
          <a:extLst>
            <a:ext uri="{FF2B5EF4-FFF2-40B4-BE49-F238E27FC236}">
              <a16:creationId xmlns:a16="http://schemas.microsoft.com/office/drawing/2014/main" id="{EC9EB90B-73A6-4141-BCA9-A90C0FC9FC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8</xdr:col>
      <xdr:colOff>0</xdr:colOff>
      <xdr:row>35</xdr:row>
      <xdr:rowOff>0</xdr:rowOff>
    </xdr:from>
    <xdr:to>
      <xdr:col>8</xdr:col>
      <xdr:colOff>0</xdr:colOff>
      <xdr:row>36</xdr:row>
      <xdr:rowOff>0</xdr:rowOff>
    </xdr:to>
    <xdr:graphicFrame macro="">
      <xdr:nvGraphicFramePr>
        <xdr:cNvPr id="15" name="Chart 14">
          <a:extLst>
            <a:ext uri="{FF2B5EF4-FFF2-40B4-BE49-F238E27FC236}">
              <a16:creationId xmlns:a16="http://schemas.microsoft.com/office/drawing/2014/main" id="{20E99766-58EB-4699-BCAC-4FD017AD99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8</xdr:col>
      <xdr:colOff>0</xdr:colOff>
      <xdr:row>37</xdr:row>
      <xdr:rowOff>0</xdr:rowOff>
    </xdr:from>
    <xdr:to>
      <xdr:col>8</xdr:col>
      <xdr:colOff>0</xdr:colOff>
      <xdr:row>38</xdr:row>
      <xdr:rowOff>0</xdr:rowOff>
    </xdr:to>
    <xdr:graphicFrame macro="">
      <xdr:nvGraphicFramePr>
        <xdr:cNvPr id="16" name="Chart 15">
          <a:extLst>
            <a:ext uri="{FF2B5EF4-FFF2-40B4-BE49-F238E27FC236}">
              <a16:creationId xmlns:a16="http://schemas.microsoft.com/office/drawing/2014/main" id="{C1AFA615-5813-4ED8-9D1C-F38A0332A9F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oneCellAnchor>
    <xdr:from>
      <xdr:col>0</xdr:col>
      <xdr:colOff>17809</xdr:colOff>
      <xdr:row>26</xdr:row>
      <xdr:rowOff>62856</xdr:rowOff>
    </xdr:from>
    <xdr:ext cx="326542" cy="324001"/>
    <xdr:pic>
      <xdr:nvPicPr>
        <xdr:cNvPr id="17" name="Graphic 16" descr="Badge Follow with solid fill">
          <a:extLst>
            <a:ext uri="{FF2B5EF4-FFF2-40B4-BE49-F238E27FC236}">
              <a16:creationId xmlns:a16="http://schemas.microsoft.com/office/drawing/2014/main" id="{A3EDE291-D2B8-4742-BE8B-6C8C1D36614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 uri="{96DAC541-7B7A-43D3-8B79-37D633B846F1}">
              <asvg:svgBlip xmlns:asvg="http://schemas.microsoft.com/office/drawing/2016/SVG/main" r:embed="rId15"/>
            </a:ext>
          </a:extLst>
        </a:blip>
        <a:stretch>
          <a:fillRect/>
        </a:stretch>
      </xdr:blipFill>
      <xdr:spPr>
        <a:xfrm>
          <a:off x="17809" y="12745393"/>
          <a:ext cx="326542" cy="324001"/>
        </a:xfrm>
        <a:prstGeom prst="rect">
          <a:avLst/>
        </a:prstGeom>
      </xdr:spPr>
    </xdr:pic>
    <xdr:clientData/>
  </xdr:oneCellAnchor>
  <xdr:oneCellAnchor>
    <xdr:from>
      <xdr:col>0</xdr:col>
      <xdr:colOff>0</xdr:colOff>
      <xdr:row>33</xdr:row>
      <xdr:rowOff>46843</xdr:rowOff>
    </xdr:from>
    <xdr:ext cx="347870" cy="348298"/>
    <xdr:pic>
      <xdr:nvPicPr>
        <xdr:cNvPr id="18" name="Graphic 17" descr="Badge Unfollow with solid fill">
          <a:extLst>
            <a:ext uri="{FF2B5EF4-FFF2-40B4-BE49-F238E27FC236}">
              <a16:creationId xmlns:a16="http://schemas.microsoft.com/office/drawing/2014/main" id="{9AD4CABB-5EBD-41ED-991F-4624C2267DC9}"/>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 uri="{96DAC541-7B7A-43D3-8B79-37D633B846F1}">
              <asvg:svgBlip xmlns:asvg="http://schemas.microsoft.com/office/drawing/2016/SVG/main" r:embed="rId17"/>
            </a:ext>
          </a:extLst>
        </a:blip>
        <a:stretch>
          <a:fillRect/>
        </a:stretch>
      </xdr:blipFill>
      <xdr:spPr>
        <a:xfrm>
          <a:off x="0" y="15563068"/>
          <a:ext cx="347870" cy="348298"/>
        </a:xfrm>
        <a:prstGeom prst="rect">
          <a:avLst/>
        </a:prstGeom>
      </xdr:spPr>
    </xdr:pic>
    <xdr:clientData/>
  </xdr:oneCellAnchor>
  <xdr:twoCellAnchor>
    <xdr:from>
      <xdr:col>8</xdr:col>
      <xdr:colOff>0</xdr:colOff>
      <xdr:row>40</xdr:row>
      <xdr:rowOff>0</xdr:rowOff>
    </xdr:from>
    <xdr:to>
      <xdr:col>8</xdr:col>
      <xdr:colOff>0</xdr:colOff>
      <xdr:row>41</xdr:row>
      <xdr:rowOff>0</xdr:rowOff>
    </xdr:to>
    <xdr:graphicFrame macro="">
      <xdr:nvGraphicFramePr>
        <xdr:cNvPr id="19" name="Chart 18">
          <a:extLst>
            <a:ext uri="{FF2B5EF4-FFF2-40B4-BE49-F238E27FC236}">
              <a16:creationId xmlns:a16="http://schemas.microsoft.com/office/drawing/2014/main" id="{4678EC84-A83B-4B8A-AC21-993A7631513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8"/>
        </a:graphicData>
      </a:graphic>
    </xdr:graphicFrame>
    <xdr:clientData/>
  </xdr:twoCellAnchor>
  <xdr:twoCellAnchor>
    <xdr:from>
      <xdr:col>8</xdr:col>
      <xdr:colOff>0</xdr:colOff>
      <xdr:row>43</xdr:row>
      <xdr:rowOff>0</xdr:rowOff>
    </xdr:from>
    <xdr:to>
      <xdr:col>8</xdr:col>
      <xdr:colOff>0</xdr:colOff>
      <xdr:row>44</xdr:row>
      <xdr:rowOff>0</xdr:rowOff>
    </xdr:to>
    <xdr:graphicFrame macro="">
      <xdr:nvGraphicFramePr>
        <xdr:cNvPr id="21" name="Chart 20">
          <a:extLst>
            <a:ext uri="{FF2B5EF4-FFF2-40B4-BE49-F238E27FC236}">
              <a16:creationId xmlns:a16="http://schemas.microsoft.com/office/drawing/2014/main" id="{B701B7F8-6C7F-4572-B6A7-493A6E6D2C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9"/>
        </a:graphicData>
      </a:graphic>
    </xdr:graphicFrame>
    <xdr:clientData/>
  </xdr:twoCellAnchor>
  <xdr:oneCellAnchor>
    <xdr:from>
      <xdr:col>0</xdr:col>
      <xdr:colOff>203544</xdr:colOff>
      <xdr:row>40</xdr:row>
      <xdr:rowOff>0</xdr:rowOff>
    </xdr:from>
    <xdr:ext cx="646390" cy="640031"/>
    <xdr:pic>
      <xdr:nvPicPr>
        <xdr:cNvPr id="22" name="Graphic 21" descr="Business Growth with solid fill">
          <a:extLst>
            <a:ext uri="{FF2B5EF4-FFF2-40B4-BE49-F238E27FC236}">
              <a16:creationId xmlns:a16="http://schemas.microsoft.com/office/drawing/2014/main" id="{3A455F3E-513F-44C7-976A-081EEAEDAA23}"/>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 uri="{96DAC541-7B7A-43D3-8B79-37D633B846F1}">
              <asvg:svgBlip xmlns:asvg="http://schemas.microsoft.com/office/drawing/2016/SVG/main" r:embed="rId21"/>
            </a:ext>
          </a:extLst>
        </a:blip>
        <a:stretch>
          <a:fillRect/>
        </a:stretch>
      </xdr:blipFill>
      <xdr:spPr>
        <a:xfrm>
          <a:off x="208306" y="18821400"/>
          <a:ext cx="646390" cy="640031"/>
        </a:xfrm>
        <a:prstGeom prst="rect">
          <a:avLst/>
        </a:prstGeom>
      </xdr:spPr>
    </xdr:pic>
    <xdr:clientData/>
  </xdr:oneCellAnchor>
  <xdr:oneCellAnchor>
    <xdr:from>
      <xdr:col>0</xdr:col>
      <xdr:colOff>165652</xdr:colOff>
      <xdr:row>46</xdr:row>
      <xdr:rowOff>57979</xdr:rowOff>
    </xdr:from>
    <xdr:ext cx="652865" cy="646043"/>
    <xdr:pic>
      <xdr:nvPicPr>
        <xdr:cNvPr id="24" name="Graphic 23" descr="Online meeting with solid fill">
          <a:extLst>
            <a:ext uri="{FF2B5EF4-FFF2-40B4-BE49-F238E27FC236}">
              <a16:creationId xmlns:a16="http://schemas.microsoft.com/office/drawing/2014/main" id="{37AF7ED1-42AF-4A96-8582-4D888364852E}"/>
            </a:ext>
          </a:extLst>
        </xdr:cNvPr>
        <xdr:cNvPicPr>
          <a:picLocks noChangeAspect="1"/>
        </xdr:cNvPicPr>
      </xdr:nvPicPr>
      <xdr:blipFill>
        <a:blip xmlns:r="http://schemas.openxmlformats.org/officeDocument/2006/relationships" r:embed="rId22">
          <a:extLst>
            <a:ext uri="{28A0092B-C50C-407E-A947-70E740481C1C}">
              <a14:useLocalDpi xmlns:a14="http://schemas.microsoft.com/office/drawing/2010/main" val="0"/>
            </a:ext>
            <a:ext uri="{96DAC541-7B7A-43D3-8B79-37D633B846F1}">
              <asvg:svgBlip xmlns:asvg="http://schemas.microsoft.com/office/drawing/2016/SVG/main" r:embed="rId23"/>
            </a:ext>
          </a:extLst>
        </a:blip>
        <a:stretch>
          <a:fillRect/>
        </a:stretch>
      </xdr:blipFill>
      <xdr:spPr>
        <a:xfrm>
          <a:off x="170414" y="21193954"/>
          <a:ext cx="652865" cy="646043"/>
        </a:xfrm>
        <a:prstGeom prst="rect">
          <a:avLst/>
        </a:prstGeom>
      </xdr:spPr>
    </xdr:pic>
    <xdr:clientData/>
  </xdr:oneCellAnchor>
  <xdr:twoCellAnchor>
    <xdr:from>
      <xdr:col>8</xdr:col>
      <xdr:colOff>0</xdr:colOff>
      <xdr:row>50</xdr:row>
      <xdr:rowOff>0</xdr:rowOff>
    </xdr:from>
    <xdr:to>
      <xdr:col>8</xdr:col>
      <xdr:colOff>0</xdr:colOff>
      <xdr:row>51</xdr:row>
      <xdr:rowOff>0</xdr:rowOff>
    </xdr:to>
    <xdr:graphicFrame macro="">
      <xdr:nvGraphicFramePr>
        <xdr:cNvPr id="25" name="Chart 24">
          <a:extLst>
            <a:ext uri="{FF2B5EF4-FFF2-40B4-BE49-F238E27FC236}">
              <a16:creationId xmlns:a16="http://schemas.microsoft.com/office/drawing/2014/main" id="{2C857C98-21C1-42CF-9BF1-E3B65EB238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4"/>
        </a:graphicData>
      </a:graphic>
    </xdr:graphicFrame>
    <xdr:clientData/>
  </xdr:twoCellAnchor>
  <xdr:oneCellAnchor>
    <xdr:from>
      <xdr:col>0</xdr:col>
      <xdr:colOff>207065</xdr:colOff>
      <xdr:row>50</xdr:row>
      <xdr:rowOff>0</xdr:rowOff>
    </xdr:from>
    <xdr:ext cx="621196" cy="617906"/>
    <xdr:pic>
      <xdr:nvPicPr>
        <xdr:cNvPr id="28" name="Graphic 27" descr="Money with solid fill">
          <a:extLst>
            <a:ext uri="{FF2B5EF4-FFF2-40B4-BE49-F238E27FC236}">
              <a16:creationId xmlns:a16="http://schemas.microsoft.com/office/drawing/2014/main" id="{3A2D3CD8-F1E3-4D07-AE85-724F60B22314}"/>
            </a:ext>
          </a:extLst>
        </xdr:cNvPr>
        <xdr:cNvPicPr>
          <a:picLocks noChangeAspect="1"/>
        </xdr:cNvPicPr>
      </xdr:nvPicPr>
      <xdr:blipFill>
        <a:blip xmlns:r="http://schemas.openxmlformats.org/officeDocument/2006/relationships" r:embed="rId25">
          <a:extLst>
            <a:ext uri="{28A0092B-C50C-407E-A947-70E740481C1C}">
              <a14:useLocalDpi xmlns:a14="http://schemas.microsoft.com/office/drawing/2010/main" val="0"/>
            </a:ext>
            <a:ext uri="{96DAC541-7B7A-43D3-8B79-37D633B846F1}">
              <asvg:svgBlip xmlns:asvg="http://schemas.microsoft.com/office/drawing/2016/SVG/main" r:embed="rId26"/>
            </a:ext>
          </a:extLst>
        </a:blip>
        <a:stretch>
          <a:fillRect/>
        </a:stretch>
      </xdr:blipFill>
      <xdr:spPr>
        <a:xfrm>
          <a:off x="211827" y="22821900"/>
          <a:ext cx="621196" cy="617906"/>
        </a:xfrm>
        <a:prstGeom prst="rect">
          <a:avLst/>
        </a:prstGeom>
      </xdr:spPr>
    </xdr:pic>
    <xdr:clientData/>
  </xdr:oneCellAnchor>
  <xdr:twoCellAnchor editAs="oneCell">
    <xdr:from>
      <xdr:col>0</xdr:col>
      <xdr:colOff>57150</xdr:colOff>
      <xdr:row>0</xdr:row>
      <xdr:rowOff>66675</xdr:rowOff>
    </xdr:from>
    <xdr:to>
      <xdr:col>1</xdr:col>
      <xdr:colOff>50800</xdr:colOff>
      <xdr:row>1</xdr:row>
      <xdr:rowOff>257371</xdr:rowOff>
    </xdr:to>
    <xdr:pic>
      <xdr:nvPicPr>
        <xdr:cNvPr id="20" name="Picture 19">
          <a:extLst>
            <a:ext uri="{FF2B5EF4-FFF2-40B4-BE49-F238E27FC236}">
              <a16:creationId xmlns:a16="http://schemas.microsoft.com/office/drawing/2014/main" id="{5C6A7A28-4CF9-4E42-A3E0-22DC5D0072C3}"/>
            </a:ext>
            <a:ext uri="{147F2762-F138-4A5C-976F-8EAC2B608ADB}">
              <a16:predDERef xmlns:a16="http://schemas.microsoft.com/office/drawing/2014/main" pred="{3A2D3CD8-F1E3-4D07-AE85-724F60B22314}"/>
            </a:ext>
          </a:extLst>
        </xdr:cNvPr>
        <xdr:cNvPicPr>
          <a:picLocks noChangeAspect="1" noChangeArrowheads="1"/>
        </xdr:cNvPicPr>
      </xdr:nvPicPr>
      <xdr:blipFill>
        <a:blip xmlns:r="http://schemas.openxmlformats.org/officeDocument/2006/relationships" r:embed="rId27" cstate="print">
          <a:extLst>
            <a:ext uri="{28A0092B-C50C-407E-A947-70E740481C1C}">
              <a14:useLocalDpi xmlns:a14="http://schemas.microsoft.com/office/drawing/2010/main" val="0"/>
            </a:ext>
          </a:extLst>
        </a:blip>
        <a:srcRect/>
        <a:stretch>
          <a:fillRect/>
        </a:stretch>
      </xdr:blipFill>
      <xdr:spPr bwMode="auto">
        <a:xfrm>
          <a:off x="57150" y="66675"/>
          <a:ext cx="1098550" cy="5050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4</xdr:col>
      <xdr:colOff>7002</xdr:colOff>
      <xdr:row>2</xdr:row>
      <xdr:rowOff>155759</xdr:rowOff>
    </xdr:from>
    <xdr:to>
      <xdr:col>11</xdr:col>
      <xdr:colOff>423244</xdr:colOff>
      <xdr:row>18</xdr:row>
      <xdr:rowOff>29078</xdr:rowOff>
    </xdr:to>
    <xdr:graphicFrame macro="">
      <xdr:nvGraphicFramePr>
        <xdr:cNvPr id="3" name="Chart 2">
          <a:extLst>
            <a:ext uri="{FF2B5EF4-FFF2-40B4-BE49-F238E27FC236}">
              <a16:creationId xmlns:a16="http://schemas.microsoft.com/office/drawing/2014/main" id="{4E179F9F-B26F-4797-A9A4-C80416FC21A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139223</xdr:colOff>
      <xdr:row>19</xdr:row>
      <xdr:rowOff>56309</xdr:rowOff>
    </xdr:from>
    <xdr:to>
      <xdr:col>20</xdr:col>
      <xdr:colOff>557986</xdr:colOff>
      <xdr:row>34</xdr:row>
      <xdr:rowOff>86509</xdr:rowOff>
    </xdr:to>
    <xdr:graphicFrame macro="">
      <xdr:nvGraphicFramePr>
        <xdr:cNvPr id="5" name="Chart 4">
          <a:extLst>
            <a:ext uri="{FF2B5EF4-FFF2-40B4-BE49-F238E27FC236}">
              <a16:creationId xmlns:a16="http://schemas.microsoft.com/office/drawing/2014/main" id="{321E3C93-3AD8-4EA0-8F25-052EE1ED75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13447</xdr:colOff>
      <xdr:row>20</xdr:row>
      <xdr:rowOff>4199</xdr:rowOff>
    </xdr:from>
    <xdr:to>
      <xdr:col>11</xdr:col>
      <xdr:colOff>429689</xdr:colOff>
      <xdr:row>35</xdr:row>
      <xdr:rowOff>34680</xdr:rowOff>
    </xdr:to>
    <xdr:graphicFrame macro="">
      <xdr:nvGraphicFramePr>
        <xdr:cNvPr id="6" name="Chart 5">
          <a:extLst>
            <a:ext uri="{FF2B5EF4-FFF2-40B4-BE49-F238E27FC236}">
              <a16:creationId xmlns:a16="http://schemas.microsoft.com/office/drawing/2014/main" id="{05AB1A94-4D07-46BD-8ABB-A065CBE45D4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131659</xdr:colOff>
      <xdr:row>2</xdr:row>
      <xdr:rowOff>153518</xdr:rowOff>
    </xdr:from>
    <xdr:to>
      <xdr:col>20</xdr:col>
      <xdr:colOff>540898</xdr:colOff>
      <xdr:row>18</xdr:row>
      <xdr:rowOff>36360</xdr:rowOff>
    </xdr:to>
    <xdr:graphicFrame macro="">
      <xdr:nvGraphicFramePr>
        <xdr:cNvPr id="7" name="Chart 6">
          <a:extLst>
            <a:ext uri="{FF2B5EF4-FFF2-40B4-BE49-F238E27FC236}">
              <a16:creationId xmlns:a16="http://schemas.microsoft.com/office/drawing/2014/main" id="{E6119FB1-FD35-4C11-AACB-A37C354BB1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605119</xdr:colOff>
      <xdr:row>12</xdr:row>
      <xdr:rowOff>68356</xdr:rowOff>
    </xdr:from>
    <xdr:to>
      <xdr:col>25</xdr:col>
      <xdr:colOff>649044</xdr:colOff>
      <xdr:row>27</xdr:row>
      <xdr:rowOff>113122</xdr:rowOff>
    </xdr:to>
    <xdr:graphicFrame macro="">
      <xdr:nvGraphicFramePr>
        <xdr:cNvPr id="8" name="Chart 7">
          <a:extLst>
            <a:ext uri="{FF2B5EF4-FFF2-40B4-BE49-F238E27FC236}">
              <a16:creationId xmlns:a16="http://schemas.microsoft.com/office/drawing/2014/main" id="{F700F64D-D991-4651-A340-8A98682C6D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4</xdr:col>
      <xdr:colOff>7002</xdr:colOff>
      <xdr:row>2</xdr:row>
      <xdr:rowOff>155759</xdr:rowOff>
    </xdr:from>
    <xdr:to>
      <xdr:col>11</xdr:col>
      <xdr:colOff>423244</xdr:colOff>
      <xdr:row>18</xdr:row>
      <xdr:rowOff>29078</xdr:rowOff>
    </xdr:to>
    <xdr:graphicFrame macro="">
      <xdr:nvGraphicFramePr>
        <xdr:cNvPr id="2" name="Chart 1">
          <a:extLst>
            <a:ext uri="{FF2B5EF4-FFF2-40B4-BE49-F238E27FC236}">
              <a16:creationId xmlns:a16="http://schemas.microsoft.com/office/drawing/2014/main" id="{DEEA3877-7B1A-430B-BA4D-D87D90CBFF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139223</xdr:colOff>
      <xdr:row>19</xdr:row>
      <xdr:rowOff>56309</xdr:rowOff>
    </xdr:from>
    <xdr:to>
      <xdr:col>20</xdr:col>
      <xdr:colOff>557986</xdr:colOff>
      <xdr:row>34</xdr:row>
      <xdr:rowOff>86509</xdr:rowOff>
    </xdr:to>
    <xdr:graphicFrame macro="">
      <xdr:nvGraphicFramePr>
        <xdr:cNvPr id="3" name="Chart 2">
          <a:extLst>
            <a:ext uri="{FF2B5EF4-FFF2-40B4-BE49-F238E27FC236}">
              <a16:creationId xmlns:a16="http://schemas.microsoft.com/office/drawing/2014/main" id="{77D22420-7924-464A-8F08-408D98E0EB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13447</xdr:colOff>
      <xdr:row>20</xdr:row>
      <xdr:rowOff>4199</xdr:rowOff>
    </xdr:from>
    <xdr:to>
      <xdr:col>11</xdr:col>
      <xdr:colOff>429689</xdr:colOff>
      <xdr:row>35</xdr:row>
      <xdr:rowOff>34680</xdr:rowOff>
    </xdr:to>
    <xdr:graphicFrame macro="">
      <xdr:nvGraphicFramePr>
        <xdr:cNvPr id="4" name="Chart 3">
          <a:extLst>
            <a:ext uri="{FF2B5EF4-FFF2-40B4-BE49-F238E27FC236}">
              <a16:creationId xmlns:a16="http://schemas.microsoft.com/office/drawing/2014/main" id="{2C3F99E2-5C2F-4593-8057-534FE5282C2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131659</xdr:colOff>
      <xdr:row>2</xdr:row>
      <xdr:rowOff>153518</xdr:rowOff>
    </xdr:from>
    <xdr:to>
      <xdr:col>20</xdr:col>
      <xdr:colOff>540898</xdr:colOff>
      <xdr:row>18</xdr:row>
      <xdr:rowOff>36360</xdr:rowOff>
    </xdr:to>
    <xdr:graphicFrame macro="">
      <xdr:nvGraphicFramePr>
        <xdr:cNvPr id="5" name="Chart 4">
          <a:extLst>
            <a:ext uri="{FF2B5EF4-FFF2-40B4-BE49-F238E27FC236}">
              <a16:creationId xmlns:a16="http://schemas.microsoft.com/office/drawing/2014/main" id="{CA847F81-06F0-48AC-9C5A-4C996832C08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605119</xdr:colOff>
      <xdr:row>12</xdr:row>
      <xdr:rowOff>68356</xdr:rowOff>
    </xdr:from>
    <xdr:to>
      <xdr:col>25</xdr:col>
      <xdr:colOff>649044</xdr:colOff>
      <xdr:row>27</xdr:row>
      <xdr:rowOff>113122</xdr:rowOff>
    </xdr:to>
    <xdr:graphicFrame macro="">
      <xdr:nvGraphicFramePr>
        <xdr:cNvPr id="6" name="Chart 5">
          <a:extLst>
            <a:ext uri="{FF2B5EF4-FFF2-40B4-BE49-F238E27FC236}">
              <a16:creationId xmlns:a16="http://schemas.microsoft.com/office/drawing/2014/main" id="{0A9B47D2-8898-450F-8990-6DBF12A15A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7002</xdr:colOff>
      <xdr:row>2</xdr:row>
      <xdr:rowOff>155759</xdr:rowOff>
    </xdr:from>
    <xdr:to>
      <xdr:col>11</xdr:col>
      <xdr:colOff>423244</xdr:colOff>
      <xdr:row>18</xdr:row>
      <xdr:rowOff>29078</xdr:rowOff>
    </xdr:to>
    <xdr:graphicFrame macro="">
      <xdr:nvGraphicFramePr>
        <xdr:cNvPr id="2" name="Chart 1">
          <a:extLst>
            <a:ext uri="{FF2B5EF4-FFF2-40B4-BE49-F238E27FC236}">
              <a16:creationId xmlns:a16="http://schemas.microsoft.com/office/drawing/2014/main" id="{3B0E8B88-F187-43F3-8AF3-8485F2D8438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139223</xdr:colOff>
      <xdr:row>19</xdr:row>
      <xdr:rowOff>56309</xdr:rowOff>
    </xdr:from>
    <xdr:to>
      <xdr:col>20</xdr:col>
      <xdr:colOff>557986</xdr:colOff>
      <xdr:row>34</xdr:row>
      <xdr:rowOff>86509</xdr:rowOff>
    </xdr:to>
    <xdr:graphicFrame macro="">
      <xdr:nvGraphicFramePr>
        <xdr:cNvPr id="3" name="Chart 2">
          <a:extLst>
            <a:ext uri="{FF2B5EF4-FFF2-40B4-BE49-F238E27FC236}">
              <a16:creationId xmlns:a16="http://schemas.microsoft.com/office/drawing/2014/main" id="{A1DC952A-052C-4B82-A8C3-9F4D8752B1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13447</xdr:colOff>
      <xdr:row>20</xdr:row>
      <xdr:rowOff>4199</xdr:rowOff>
    </xdr:from>
    <xdr:to>
      <xdr:col>11</xdr:col>
      <xdr:colOff>429689</xdr:colOff>
      <xdr:row>35</xdr:row>
      <xdr:rowOff>34680</xdr:rowOff>
    </xdr:to>
    <xdr:graphicFrame macro="">
      <xdr:nvGraphicFramePr>
        <xdr:cNvPr id="4" name="Chart 3">
          <a:extLst>
            <a:ext uri="{FF2B5EF4-FFF2-40B4-BE49-F238E27FC236}">
              <a16:creationId xmlns:a16="http://schemas.microsoft.com/office/drawing/2014/main" id="{F47D425C-C469-49BF-B52D-5CAAF2F761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131659</xdr:colOff>
      <xdr:row>2</xdr:row>
      <xdr:rowOff>153518</xdr:rowOff>
    </xdr:from>
    <xdr:to>
      <xdr:col>20</xdr:col>
      <xdr:colOff>540898</xdr:colOff>
      <xdr:row>18</xdr:row>
      <xdr:rowOff>36360</xdr:rowOff>
    </xdr:to>
    <xdr:graphicFrame macro="">
      <xdr:nvGraphicFramePr>
        <xdr:cNvPr id="5" name="Chart 4">
          <a:extLst>
            <a:ext uri="{FF2B5EF4-FFF2-40B4-BE49-F238E27FC236}">
              <a16:creationId xmlns:a16="http://schemas.microsoft.com/office/drawing/2014/main" id="{F3C8B763-7FCC-4495-B2C9-029A44CF300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20</xdr:col>
      <xdr:colOff>605119</xdr:colOff>
      <xdr:row>12</xdr:row>
      <xdr:rowOff>68356</xdr:rowOff>
    </xdr:from>
    <xdr:to>
      <xdr:col>25</xdr:col>
      <xdr:colOff>649044</xdr:colOff>
      <xdr:row>27</xdr:row>
      <xdr:rowOff>113122</xdr:rowOff>
    </xdr:to>
    <xdr:graphicFrame macro="">
      <xdr:nvGraphicFramePr>
        <xdr:cNvPr id="6" name="Chart 5">
          <a:extLst>
            <a:ext uri="{FF2B5EF4-FFF2-40B4-BE49-F238E27FC236}">
              <a16:creationId xmlns:a16="http://schemas.microsoft.com/office/drawing/2014/main" id="{C67F3358-08C7-4632-A562-F0AD4E8A02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13</xdr:col>
      <xdr:colOff>139223</xdr:colOff>
      <xdr:row>19</xdr:row>
      <xdr:rowOff>56309</xdr:rowOff>
    </xdr:from>
    <xdr:to>
      <xdr:col>20</xdr:col>
      <xdr:colOff>557986</xdr:colOff>
      <xdr:row>34</xdr:row>
      <xdr:rowOff>86509</xdr:rowOff>
    </xdr:to>
    <xdr:graphicFrame macro="">
      <xdr:nvGraphicFramePr>
        <xdr:cNvPr id="3" name="Chart 2">
          <a:extLst>
            <a:ext uri="{FF2B5EF4-FFF2-40B4-BE49-F238E27FC236}">
              <a16:creationId xmlns:a16="http://schemas.microsoft.com/office/drawing/2014/main" id="{BE0AC022-1A9E-4D22-864E-0980A91A28C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332534</xdr:colOff>
      <xdr:row>10</xdr:row>
      <xdr:rowOff>66111</xdr:rowOff>
    </xdr:from>
    <xdr:to>
      <xdr:col>12</xdr:col>
      <xdr:colOff>58214</xdr:colOff>
      <xdr:row>25</xdr:row>
      <xdr:rowOff>96592</xdr:rowOff>
    </xdr:to>
    <xdr:graphicFrame macro="">
      <xdr:nvGraphicFramePr>
        <xdr:cNvPr id="4" name="Chart 3">
          <a:extLst>
            <a:ext uri="{FF2B5EF4-FFF2-40B4-BE49-F238E27FC236}">
              <a16:creationId xmlns:a16="http://schemas.microsoft.com/office/drawing/2014/main" id="{3F28422B-E8D6-4792-83AD-0B476DD5B4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131659</xdr:colOff>
      <xdr:row>2</xdr:row>
      <xdr:rowOff>153518</xdr:rowOff>
    </xdr:from>
    <xdr:to>
      <xdr:col>20</xdr:col>
      <xdr:colOff>540898</xdr:colOff>
      <xdr:row>18</xdr:row>
      <xdr:rowOff>36360</xdr:rowOff>
    </xdr:to>
    <xdr:graphicFrame macro="">
      <xdr:nvGraphicFramePr>
        <xdr:cNvPr id="5" name="Chart 4">
          <a:extLst>
            <a:ext uri="{FF2B5EF4-FFF2-40B4-BE49-F238E27FC236}">
              <a16:creationId xmlns:a16="http://schemas.microsoft.com/office/drawing/2014/main" id="{C7E398BE-B0D2-45CB-B826-346435C55C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20</xdr:col>
      <xdr:colOff>605119</xdr:colOff>
      <xdr:row>12</xdr:row>
      <xdr:rowOff>68356</xdr:rowOff>
    </xdr:from>
    <xdr:to>
      <xdr:col>25</xdr:col>
      <xdr:colOff>649044</xdr:colOff>
      <xdr:row>27</xdr:row>
      <xdr:rowOff>113122</xdr:rowOff>
    </xdr:to>
    <xdr:graphicFrame macro="">
      <xdr:nvGraphicFramePr>
        <xdr:cNvPr id="6" name="Chart 5">
          <a:extLst>
            <a:ext uri="{FF2B5EF4-FFF2-40B4-BE49-F238E27FC236}">
              <a16:creationId xmlns:a16="http://schemas.microsoft.com/office/drawing/2014/main" id="{53763E5A-C10F-43A0-82C0-6C5D3AD8D8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344010</xdr:colOff>
      <xdr:row>4</xdr:row>
      <xdr:rowOff>94409</xdr:rowOff>
    </xdr:from>
    <xdr:to>
      <xdr:col>9</xdr:col>
      <xdr:colOff>76973</xdr:colOff>
      <xdr:row>19</xdr:row>
      <xdr:rowOff>124609</xdr:rowOff>
    </xdr:to>
    <xdr:graphicFrame macro="">
      <xdr:nvGraphicFramePr>
        <xdr:cNvPr id="2" name="Chart 1">
          <a:extLst>
            <a:ext uri="{FF2B5EF4-FFF2-40B4-BE49-F238E27FC236}">
              <a16:creationId xmlns:a16="http://schemas.microsoft.com/office/drawing/2014/main" id="{25DD3B91-1114-4D24-8C4B-3C9E7EDF5A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14</xdr:col>
      <xdr:colOff>18209</xdr:colOff>
      <xdr:row>7</xdr:row>
      <xdr:rowOff>66111</xdr:rowOff>
    </xdr:from>
    <xdr:to>
      <xdr:col>21</xdr:col>
      <xdr:colOff>429689</xdr:colOff>
      <xdr:row>22</xdr:row>
      <xdr:rowOff>96592</xdr:rowOff>
    </xdr:to>
    <xdr:graphicFrame macro="">
      <xdr:nvGraphicFramePr>
        <xdr:cNvPr id="3" name="Chart 2">
          <a:extLst>
            <a:ext uri="{FF2B5EF4-FFF2-40B4-BE49-F238E27FC236}">
              <a16:creationId xmlns:a16="http://schemas.microsoft.com/office/drawing/2014/main" id="{9B082CD6-45E0-4B41-8BF0-0210531A93F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333656</xdr:colOff>
      <xdr:row>20</xdr:row>
      <xdr:rowOff>154081</xdr:rowOff>
    </xdr:from>
    <xdr:to>
      <xdr:col>9</xdr:col>
      <xdr:colOff>57150</xdr:colOff>
      <xdr:row>36</xdr:row>
      <xdr:rowOff>36922</xdr:rowOff>
    </xdr:to>
    <xdr:graphicFrame macro="">
      <xdr:nvGraphicFramePr>
        <xdr:cNvPr id="5" name="Chart 4">
          <a:extLst>
            <a:ext uri="{FF2B5EF4-FFF2-40B4-BE49-F238E27FC236}">
              <a16:creationId xmlns:a16="http://schemas.microsoft.com/office/drawing/2014/main" id="{6C1E53C7-33D7-450F-AD9B-AA019F170A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Green Yellow">
      <a:dk1>
        <a:sysClr val="windowText" lastClr="000000"/>
      </a:dk1>
      <a:lt1>
        <a:sysClr val="window" lastClr="FFFFFF"/>
      </a:lt1>
      <a:dk2>
        <a:srgbClr val="455F51"/>
      </a:dk2>
      <a:lt2>
        <a:srgbClr val="E2DFCC"/>
      </a:lt2>
      <a:accent1>
        <a:srgbClr val="99CB38"/>
      </a:accent1>
      <a:accent2>
        <a:srgbClr val="63A537"/>
      </a:accent2>
      <a:accent3>
        <a:srgbClr val="37A76F"/>
      </a:accent3>
      <a:accent4>
        <a:srgbClr val="44C1A3"/>
      </a:accent4>
      <a:accent5>
        <a:srgbClr val="4EB3CF"/>
      </a:accent5>
      <a:accent6>
        <a:srgbClr val="51C3F9"/>
      </a:accent6>
      <a:hlink>
        <a:srgbClr val="EE7B08"/>
      </a:hlink>
      <a:folHlink>
        <a:srgbClr val="977B2D"/>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0F5268-00E2-46CA-9BDA-DC9D64B59432}">
  <sheetPr>
    <tabColor theme="8" tint="-0.249977111117893"/>
  </sheetPr>
  <dimension ref="A1:M76"/>
  <sheetViews>
    <sheetView showGridLines="0" zoomScaleNormal="100" workbookViewId="0">
      <selection activeCell="A2" sqref="A2"/>
    </sheetView>
  </sheetViews>
  <sheetFormatPr defaultColWidth="0" defaultRowHeight="12.6" zeroHeight="1"/>
  <cols>
    <col min="1" max="1" width="13.875" style="66" customWidth="1"/>
    <col min="2" max="2" width="11.625" style="66" customWidth="1"/>
    <col min="3" max="3" width="28.5" style="66" customWidth="1"/>
    <col min="4" max="8" width="14.125" style="66" customWidth="1"/>
    <col min="9" max="13" width="9" style="66" customWidth="1"/>
    <col min="14" max="16384" width="9" style="66" hidden="1"/>
  </cols>
  <sheetData>
    <row r="1" spans="1:9" s="1" customFormat="1" ht="25.35" customHeight="1">
      <c r="C1" s="111" t="s">
        <v>0</v>
      </c>
      <c r="D1" s="111"/>
      <c r="E1" s="111"/>
      <c r="F1" s="111"/>
      <c r="G1" s="111"/>
      <c r="H1" s="111"/>
      <c r="I1" s="2"/>
    </row>
    <row r="2" spans="1:9" s="1" customFormat="1" ht="23.1" customHeight="1">
      <c r="B2" s="3"/>
      <c r="C2" s="111"/>
      <c r="D2" s="111"/>
      <c r="E2" s="111"/>
      <c r="F2" s="111"/>
      <c r="G2" s="111"/>
      <c r="H2" s="111"/>
      <c r="I2" s="2"/>
    </row>
    <row r="3" spans="1:9" s="1" customFormat="1" ht="25.5" customHeight="1" thickBot="1">
      <c r="A3" s="3"/>
      <c r="B3" s="3"/>
      <c r="C3" s="3"/>
      <c r="D3" s="95" t="s">
        <v>1</v>
      </c>
      <c r="E3" s="4"/>
      <c r="F3" s="4"/>
      <c r="G3" s="4"/>
      <c r="H3" s="4"/>
      <c r="I3" s="2"/>
    </row>
    <row r="4" spans="1:9" s="1" customFormat="1" ht="29.45" customHeight="1">
      <c r="A4" s="112" t="s">
        <v>2</v>
      </c>
      <c r="B4" s="113"/>
      <c r="C4" s="113"/>
      <c r="D4" s="113"/>
      <c r="E4" s="113"/>
      <c r="F4" s="113"/>
      <c r="G4" s="113"/>
      <c r="H4" s="114"/>
      <c r="I4" s="2"/>
    </row>
    <row r="5" spans="1:9" s="1" customFormat="1" ht="25.5" customHeight="1">
      <c r="A5" s="115" t="s">
        <v>3</v>
      </c>
      <c r="B5" s="115"/>
      <c r="C5" s="115"/>
      <c r="D5" s="115"/>
      <c r="E5" s="115"/>
      <c r="F5" s="115"/>
      <c r="G5" s="115"/>
      <c r="H5" s="115"/>
      <c r="I5" s="2"/>
    </row>
    <row r="6" spans="1:9" s="1" customFormat="1" ht="25.5" customHeight="1">
      <c r="A6" s="115"/>
      <c r="B6" s="115"/>
      <c r="C6" s="115"/>
      <c r="D6" s="115"/>
      <c r="E6" s="115"/>
      <c r="F6" s="115"/>
      <c r="G6" s="115"/>
      <c r="H6" s="115"/>
      <c r="I6" s="2"/>
    </row>
    <row r="7" spans="1:9" s="1" customFormat="1" ht="25.5" customHeight="1">
      <c r="A7" s="115"/>
      <c r="B7" s="115"/>
      <c r="C7" s="115"/>
      <c r="D7" s="115"/>
      <c r="E7" s="115"/>
      <c r="F7" s="115"/>
      <c r="G7" s="115"/>
      <c r="H7" s="115"/>
      <c r="I7" s="2"/>
    </row>
    <row r="8" spans="1:9" s="1" customFormat="1" ht="25.5" customHeight="1">
      <c r="A8" s="115"/>
      <c r="B8" s="115"/>
      <c r="C8" s="115"/>
      <c r="D8" s="115"/>
      <c r="E8" s="115"/>
      <c r="F8" s="115"/>
      <c r="G8" s="115"/>
      <c r="H8" s="115"/>
      <c r="I8" s="2"/>
    </row>
    <row r="9" spans="1:9" s="1" customFormat="1" ht="25.5" customHeight="1">
      <c r="A9" s="115"/>
      <c r="B9" s="115"/>
      <c r="C9" s="115"/>
      <c r="D9" s="115"/>
      <c r="E9" s="115"/>
      <c r="F9" s="115"/>
      <c r="G9" s="115"/>
      <c r="H9" s="115"/>
      <c r="I9" s="2"/>
    </row>
    <row r="10" spans="1:9" s="1" customFormat="1" ht="36" customHeight="1" thickBot="1">
      <c r="A10" s="5"/>
      <c r="B10" s="5"/>
      <c r="C10" s="5"/>
      <c r="D10" s="5"/>
      <c r="E10" s="5"/>
      <c r="F10" s="5"/>
      <c r="G10" s="5"/>
      <c r="H10" s="5"/>
      <c r="I10" s="2"/>
    </row>
    <row r="11" spans="1:9" s="1" customFormat="1" ht="29.45" customHeight="1">
      <c r="A11" s="112" t="s">
        <v>4</v>
      </c>
      <c r="B11" s="113"/>
      <c r="C11" s="113"/>
      <c r="D11" s="113"/>
      <c r="E11" s="113"/>
      <c r="F11" s="113"/>
      <c r="G11" s="113"/>
      <c r="H11" s="114"/>
      <c r="I11" s="2"/>
    </row>
    <row r="12" spans="1:9" s="1" customFormat="1" ht="31.35" customHeight="1">
      <c r="A12" s="116" t="s">
        <v>5</v>
      </c>
      <c r="B12" s="116"/>
      <c r="C12" s="116"/>
      <c r="D12" s="116"/>
      <c r="E12" s="116"/>
      <c r="F12" s="116"/>
      <c r="G12" s="116"/>
      <c r="H12" s="116"/>
      <c r="I12" s="2"/>
    </row>
    <row r="13" spans="1:9" s="1" customFormat="1" ht="31.35" customHeight="1">
      <c r="A13" s="110" t="s">
        <v>6</v>
      </c>
      <c r="B13" s="110"/>
      <c r="C13" s="110"/>
      <c r="D13" s="110"/>
      <c r="E13" s="110"/>
      <c r="F13" s="110"/>
      <c r="G13" s="110"/>
      <c r="H13" s="110"/>
      <c r="I13" s="2"/>
    </row>
    <row r="14" spans="1:9" s="1" customFormat="1" ht="31.35" customHeight="1">
      <c r="A14" s="110" t="s">
        <v>7</v>
      </c>
      <c r="B14" s="110"/>
      <c r="C14" s="110"/>
      <c r="D14" s="110"/>
      <c r="E14" s="110"/>
      <c r="F14" s="110"/>
      <c r="G14" s="110"/>
      <c r="H14" s="110"/>
      <c r="I14" s="2"/>
    </row>
    <row r="15" spans="1:9" s="1" customFormat="1" ht="31.35" customHeight="1">
      <c r="A15" s="110" t="s">
        <v>8</v>
      </c>
      <c r="B15" s="110"/>
      <c r="C15" s="110"/>
      <c r="D15" s="110"/>
      <c r="E15" s="110"/>
      <c r="F15" s="110"/>
      <c r="G15" s="110"/>
      <c r="H15" s="110"/>
      <c r="I15" s="2"/>
    </row>
    <row r="16" spans="1:9" s="1" customFormat="1" ht="31.35" customHeight="1">
      <c r="A16" s="110" t="s">
        <v>9</v>
      </c>
      <c r="B16" s="110"/>
      <c r="C16" s="110"/>
      <c r="D16" s="110"/>
      <c r="E16" s="110"/>
      <c r="F16" s="110"/>
      <c r="G16" s="110"/>
      <c r="H16" s="110"/>
      <c r="I16" s="2"/>
    </row>
    <row r="17" spans="1:9" s="1" customFormat="1" ht="31.35" customHeight="1">
      <c r="A17" s="117" t="s">
        <v>10</v>
      </c>
      <c r="B17" s="117"/>
      <c r="C17" s="117"/>
      <c r="D17" s="117"/>
      <c r="E17" s="117"/>
      <c r="F17" s="117"/>
      <c r="G17" s="117"/>
      <c r="H17" s="117"/>
      <c r="I17" s="2"/>
    </row>
    <row r="18" spans="1:9" ht="12.95" thickBot="1"/>
    <row r="19" spans="1:9" s="1" customFormat="1" ht="30.95" customHeight="1" thickBot="1">
      <c r="A19" s="112" t="s">
        <v>11</v>
      </c>
      <c r="B19" s="113"/>
      <c r="C19" s="113"/>
      <c r="D19" s="113"/>
      <c r="E19" s="113"/>
      <c r="F19" s="113"/>
      <c r="G19" s="113"/>
      <c r="H19" s="114"/>
      <c r="I19" s="2"/>
    </row>
    <row r="20" spans="1:9" s="1" customFormat="1" ht="30.95" customHeight="1" thickTop="1" thickBot="1">
      <c r="A20" s="107" t="s">
        <v>12</v>
      </c>
      <c r="B20" s="108"/>
      <c r="C20" s="108"/>
      <c r="D20" s="108"/>
      <c r="E20" s="109"/>
      <c r="F20" s="138"/>
      <c r="G20" s="138"/>
      <c r="H20" s="138"/>
      <c r="I20" s="6"/>
    </row>
    <row r="21" spans="1:9" s="1" customFormat="1" ht="30.95" customHeight="1" thickTop="1" thickBot="1">
      <c r="A21" s="107" t="s">
        <v>13</v>
      </c>
      <c r="B21" s="108"/>
      <c r="C21" s="108"/>
      <c r="D21" s="108"/>
      <c r="E21" s="109"/>
      <c r="F21" s="138"/>
      <c r="G21" s="138"/>
      <c r="H21" s="138"/>
      <c r="I21" s="2"/>
    </row>
    <row r="22" spans="1:9" s="1" customFormat="1" ht="30.95" customHeight="1" thickTop="1" thickBot="1">
      <c r="A22" s="107" t="s">
        <v>14</v>
      </c>
      <c r="B22" s="108"/>
      <c r="C22" s="108"/>
      <c r="D22" s="108"/>
      <c r="E22" s="109"/>
      <c r="F22" s="138"/>
      <c r="G22" s="138"/>
      <c r="H22" s="138"/>
      <c r="I22" s="2"/>
    </row>
    <row r="23" spans="1:9" s="1" customFormat="1" ht="30.95" customHeight="1" thickTop="1" thickBot="1">
      <c r="A23" s="107" t="s">
        <v>15</v>
      </c>
      <c r="B23" s="108"/>
      <c r="C23" s="108"/>
      <c r="D23" s="108"/>
      <c r="E23" s="109"/>
      <c r="F23" s="138"/>
      <c r="G23" s="138"/>
      <c r="H23" s="138"/>
      <c r="I23" s="2"/>
    </row>
    <row r="24" spans="1:9" s="1" customFormat="1" ht="30.95" customHeight="1" thickTop="1" thickBot="1">
      <c r="A24" s="107" t="s">
        <v>16</v>
      </c>
      <c r="B24" s="108"/>
      <c r="C24" s="108"/>
      <c r="D24" s="108"/>
      <c r="E24" s="109"/>
      <c r="F24" s="138"/>
      <c r="G24" s="138"/>
      <c r="H24" s="138"/>
      <c r="I24" s="2"/>
    </row>
    <row r="25" spans="1:9" s="1" customFormat="1" ht="30.95" customHeight="1" thickTop="1" thickBot="1">
      <c r="C25" s="7"/>
      <c r="I25" s="2"/>
    </row>
    <row r="26" spans="1:9" s="1" customFormat="1" ht="30.75" customHeight="1">
      <c r="A26" s="112" t="s">
        <v>17</v>
      </c>
      <c r="B26" s="113"/>
      <c r="C26" s="113"/>
      <c r="D26" s="113"/>
      <c r="E26" s="113"/>
      <c r="F26" s="113"/>
      <c r="G26" s="113"/>
      <c r="H26" s="114"/>
      <c r="I26" s="2"/>
    </row>
    <row r="27" spans="1:9" s="1" customFormat="1" ht="18" customHeight="1" thickBot="1">
      <c r="A27" s="121" t="s">
        <v>18</v>
      </c>
      <c r="B27" s="123"/>
      <c r="C27" s="123"/>
      <c r="D27" s="123"/>
      <c r="E27" s="123"/>
      <c r="F27" s="123"/>
      <c r="G27" s="124"/>
      <c r="H27" s="125"/>
      <c r="I27" s="2"/>
    </row>
    <row r="28" spans="1:9" ht="23.25" customHeight="1" thickTop="1" thickBot="1">
      <c r="A28" s="120" t="s">
        <v>19</v>
      </c>
      <c r="B28" s="120"/>
      <c r="C28" s="120"/>
      <c r="D28" s="120"/>
      <c r="E28" s="120"/>
      <c r="F28" s="121"/>
      <c r="G28" s="122"/>
      <c r="H28" s="122"/>
    </row>
    <row r="29" spans="1:9" s="1" customFormat="1" ht="29.45" customHeight="1" thickTop="1" thickBot="1">
      <c r="A29" s="66"/>
      <c r="B29" s="66"/>
      <c r="C29" s="66"/>
      <c r="D29" s="66"/>
      <c r="E29" s="66"/>
      <c r="F29" s="66"/>
      <c r="G29" s="66"/>
      <c r="H29" s="66"/>
    </row>
    <row r="30" spans="1:9" s="1" customFormat="1" ht="21" customHeight="1" thickBot="1">
      <c r="A30" s="112" t="s">
        <v>20</v>
      </c>
      <c r="B30" s="113"/>
      <c r="C30" s="113"/>
      <c r="D30" s="113"/>
      <c r="E30" s="113"/>
      <c r="F30" s="113"/>
      <c r="G30" s="113"/>
      <c r="H30" s="114"/>
    </row>
    <row r="31" spans="1:9" s="1" customFormat="1" ht="24.75" customHeight="1" thickTop="1" thickBot="1">
      <c r="A31" s="139" t="s">
        <v>21</v>
      </c>
      <c r="B31" s="139"/>
      <c r="C31" s="139"/>
      <c r="D31" s="139"/>
      <c r="E31" s="139"/>
      <c r="F31" s="133"/>
      <c r="G31" s="133"/>
      <c r="H31" s="133"/>
    </row>
    <row r="32" spans="1:9" s="1" customFormat="1" ht="24.75" customHeight="1" thickTop="1" thickBot="1">
      <c r="A32" s="131" t="s">
        <v>22</v>
      </c>
      <c r="B32" s="131"/>
      <c r="C32" s="131"/>
      <c r="D32" s="131"/>
      <c r="E32" s="131"/>
      <c r="F32" s="133"/>
      <c r="G32" s="133"/>
      <c r="H32" s="133"/>
    </row>
    <row r="33" spans="1:8" s="1" customFormat="1" ht="24.75" customHeight="1" thickTop="1" thickBot="1">
      <c r="A33" s="131" t="s">
        <v>23</v>
      </c>
      <c r="B33" s="131"/>
      <c r="C33" s="131"/>
      <c r="D33" s="131"/>
      <c r="E33" s="131"/>
      <c r="F33" s="133"/>
      <c r="G33" s="133"/>
      <c r="H33" s="133"/>
    </row>
    <row r="34" spans="1:8" s="1" customFormat="1" ht="24.75" customHeight="1" thickTop="1" thickBot="1">
      <c r="A34" s="131" t="s">
        <v>24</v>
      </c>
      <c r="B34" s="131"/>
      <c r="C34" s="131"/>
      <c r="D34" s="131"/>
      <c r="E34" s="131"/>
      <c r="F34" s="133"/>
      <c r="G34" s="133"/>
      <c r="H34" s="133"/>
    </row>
    <row r="35" spans="1:8" s="1" customFormat="1" ht="24.75" customHeight="1" thickTop="1" thickBot="1">
      <c r="A35" s="132" t="s">
        <v>25</v>
      </c>
      <c r="B35" s="132"/>
      <c r="C35" s="132"/>
      <c r="D35" s="132"/>
      <c r="E35" s="132"/>
      <c r="F35" s="133"/>
      <c r="G35" s="133"/>
      <c r="H35" s="133"/>
    </row>
    <row r="36" spans="1:8" ht="24.75" customHeight="1" thickTop="1" thickBot="1">
      <c r="A36" s="132" t="s">
        <v>26</v>
      </c>
      <c r="B36" s="132"/>
      <c r="C36" s="132"/>
      <c r="D36" s="132"/>
      <c r="E36" s="132"/>
      <c r="F36" s="133"/>
      <c r="G36" s="133"/>
      <c r="H36" s="133"/>
    </row>
    <row r="37" spans="1:8" s="1" customFormat="1" ht="12.95" thickTop="1">
      <c r="A37" s="66"/>
      <c r="B37" s="66"/>
      <c r="C37" s="66"/>
      <c r="D37" s="66"/>
      <c r="E37" s="66"/>
      <c r="F37" s="66"/>
      <c r="G37" s="66"/>
      <c r="H37" s="66"/>
    </row>
    <row r="38" spans="1:8" s="1" customFormat="1" ht="24.6" customHeight="1" thickBot="1">
      <c r="C38" s="7"/>
      <c r="D38" s="126" t="s">
        <v>27</v>
      </c>
      <c r="E38" s="126"/>
      <c r="F38" s="126"/>
      <c r="G38" s="126"/>
      <c r="H38" s="86" t="s">
        <v>28</v>
      </c>
    </row>
    <row r="39" spans="1:8" s="1" customFormat="1" ht="26.85" customHeight="1" thickBot="1">
      <c r="A39" s="127" t="s">
        <v>29</v>
      </c>
      <c r="B39" s="128"/>
      <c r="C39" s="128"/>
      <c r="D39" s="67" t="s">
        <v>30</v>
      </c>
      <c r="E39" s="68" t="s">
        <v>31</v>
      </c>
      <c r="F39" s="69" t="s">
        <v>32</v>
      </c>
      <c r="G39" s="70" t="s">
        <v>33</v>
      </c>
      <c r="H39" s="71" t="s">
        <v>34</v>
      </c>
    </row>
    <row r="40" spans="1:8" s="1" customFormat="1" ht="22.35" customHeight="1" thickTop="1" thickBot="1">
      <c r="A40" s="72"/>
      <c r="B40" s="129" t="s">
        <v>35</v>
      </c>
      <c r="C40" s="130"/>
      <c r="D40" s="91"/>
      <c r="E40" s="92"/>
      <c r="F40" s="93"/>
      <c r="G40" s="94"/>
      <c r="H40" s="73">
        <f>SUM(D40:G40)</f>
        <v>0</v>
      </c>
    </row>
    <row r="41" spans="1:8" s="1" customFormat="1" ht="22.35" customHeight="1" thickTop="1" thickBot="1">
      <c r="A41" s="72"/>
      <c r="B41" s="118" t="s">
        <v>36</v>
      </c>
      <c r="C41" s="119"/>
      <c r="D41" s="91"/>
      <c r="E41" s="92"/>
      <c r="F41" s="93"/>
      <c r="G41" s="94"/>
      <c r="H41" s="73">
        <f>SUM(D41:G41)</f>
        <v>0</v>
      </c>
    </row>
    <row r="42" spans="1:8" s="1" customFormat="1" ht="22.35" customHeight="1" thickTop="1" thickBot="1">
      <c r="A42" s="74"/>
      <c r="B42" s="118" t="s">
        <v>37</v>
      </c>
      <c r="C42" s="119"/>
      <c r="D42" s="91"/>
      <c r="E42" s="92"/>
      <c r="F42" s="93"/>
      <c r="G42" s="94"/>
      <c r="H42" s="73">
        <f>SUM(D42:G42)</f>
        <v>0</v>
      </c>
    </row>
    <row r="43" spans="1:8" s="1" customFormat="1" ht="22.35" customHeight="1" thickTop="1" thickBot="1">
      <c r="A43" s="74"/>
      <c r="B43" s="118" t="s">
        <v>38</v>
      </c>
      <c r="C43" s="119"/>
      <c r="D43" s="91"/>
      <c r="E43" s="92"/>
      <c r="F43" s="93"/>
      <c r="G43" s="94"/>
      <c r="H43" s="73">
        <f>SUM(D43:G43)</f>
        <v>0</v>
      </c>
    </row>
    <row r="44" spans="1:8" s="1" customFormat="1" ht="22.35" customHeight="1" thickTop="1" thickBot="1">
      <c r="A44" s="74"/>
      <c r="B44" s="134" t="s">
        <v>39</v>
      </c>
      <c r="C44" s="135"/>
      <c r="D44" s="91"/>
      <c r="E44" s="92"/>
      <c r="F44" s="93"/>
      <c r="G44" s="94"/>
      <c r="H44" s="75">
        <f>SUM(D44:G44)</f>
        <v>0</v>
      </c>
    </row>
    <row r="45" spans="1:8" s="1" customFormat="1" ht="17.100000000000001" customHeight="1" thickTop="1" thickBot="1">
      <c r="C45" s="7"/>
    </row>
    <row r="46" spans="1:8" s="1" customFormat="1" ht="26.85" customHeight="1" thickBot="1">
      <c r="A46" s="127" t="s">
        <v>40</v>
      </c>
      <c r="B46" s="128"/>
      <c r="C46" s="128"/>
      <c r="D46" s="76" t="s">
        <v>30</v>
      </c>
      <c r="E46" s="68" t="s">
        <v>31</v>
      </c>
      <c r="F46" s="69" t="s">
        <v>32</v>
      </c>
      <c r="G46" s="70" t="s">
        <v>33</v>
      </c>
      <c r="H46" s="71" t="s">
        <v>34</v>
      </c>
    </row>
    <row r="47" spans="1:8" s="1" customFormat="1" ht="22.35" customHeight="1" thickTop="1" thickBot="1">
      <c r="A47" s="72"/>
      <c r="B47" s="129" t="s">
        <v>35</v>
      </c>
      <c r="C47" s="130"/>
      <c r="D47" s="91"/>
      <c r="E47" s="92"/>
      <c r="F47" s="93"/>
      <c r="G47" s="94"/>
      <c r="H47" s="73">
        <f>SUM(D47:G47)</f>
        <v>0</v>
      </c>
    </row>
    <row r="48" spans="1:8" s="1" customFormat="1" ht="22.35" customHeight="1" thickTop="1" thickBot="1">
      <c r="A48" s="72"/>
      <c r="B48" s="118" t="s">
        <v>36</v>
      </c>
      <c r="C48" s="119"/>
      <c r="D48" s="91"/>
      <c r="E48" s="92"/>
      <c r="F48" s="93"/>
      <c r="G48" s="94"/>
      <c r="H48" s="73">
        <f>SUM(D48:G48)</f>
        <v>0</v>
      </c>
    </row>
    <row r="49" spans="1:8" s="1" customFormat="1" ht="22.35" customHeight="1" thickTop="1" thickBot="1">
      <c r="A49" s="74"/>
      <c r="B49" s="118" t="s">
        <v>37</v>
      </c>
      <c r="C49" s="119"/>
      <c r="D49" s="91"/>
      <c r="E49" s="92"/>
      <c r="F49" s="93"/>
      <c r="G49" s="94"/>
      <c r="H49" s="73">
        <f>SUM(D49:G49)</f>
        <v>0</v>
      </c>
    </row>
    <row r="50" spans="1:8" s="1" customFormat="1" ht="22.35" customHeight="1" thickTop="1" thickBot="1">
      <c r="A50" s="74"/>
      <c r="B50" s="118" t="s">
        <v>41</v>
      </c>
      <c r="C50" s="119"/>
      <c r="D50" s="91"/>
      <c r="E50" s="92"/>
      <c r="F50" s="93"/>
      <c r="G50" s="94"/>
      <c r="H50" s="73">
        <f>SUM(D50:G50)</f>
        <v>0</v>
      </c>
    </row>
    <row r="51" spans="1:8" s="1" customFormat="1" ht="22.35" customHeight="1" thickTop="1" thickBot="1">
      <c r="A51" s="74"/>
      <c r="B51" s="134" t="s">
        <v>39</v>
      </c>
      <c r="C51" s="135"/>
      <c r="D51" s="91"/>
      <c r="E51" s="92"/>
      <c r="F51" s="93"/>
      <c r="G51" s="94"/>
      <c r="H51" s="75">
        <f>SUM(D51:G51)</f>
        <v>0</v>
      </c>
    </row>
    <row r="52" spans="1:8" s="1" customFormat="1" ht="17.850000000000001" customHeight="1" thickTop="1" thickBot="1">
      <c r="C52" s="7"/>
    </row>
    <row r="53" spans="1:8" s="1" customFormat="1" ht="26.85" customHeight="1" thickBot="1">
      <c r="A53" s="127" t="s">
        <v>42</v>
      </c>
      <c r="B53" s="128"/>
      <c r="C53" s="128"/>
      <c r="D53" s="76" t="s">
        <v>30</v>
      </c>
      <c r="E53" s="68" t="s">
        <v>31</v>
      </c>
      <c r="F53" s="69" t="s">
        <v>32</v>
      </c>
      <c r="G53" s="70" t="s">
        <v>33</v>
      </c>
      <c r="H53" s="71" t="s">
        <v>34</v>
      </c>
    </row>
    <row r="54" spans="1:8" s="1" customFormat="1" ht="22.35" customHeight="1" thickTop="1" thickBot="1">
      <c r="A54" s="72"/>
      <c r="B54" s="129" t="s">
        <v>35</v>
      </c>
      <c r="C54" s="130"/>
      <c r="D54" s="91"/>
      <c r="E54" s="92"/>
      <c r="F54" s="93"/>
      <c r="G54" s="94"/>
      <c r="H54" s="73">
        <f>SUM(D54:G54)</f>
        <v>0</v>
      </c>
    </row>
    <row r="55" spans="1:8" s="1" customFormat="1" ht="22.35" customHeight="1" thickTop="1" thickBot="1">
      <c r="A55" s="72"/>
      <c r="B55" s="118" t="s">
        <v>36</v>
      </c>
      <c r="C55" s="119"/>
      <c r="D55" s="91"/>
      <c r="E55" s="92"/>
      <c r="F55" s="93"/>
      <c r="G55" s="94"/>
      <c r="H55" s="73">
        <f>SUM(D55:G55)</f>
        <v>0</v>
      </c>
    </row>
    <row r="56" spans="1:8" s="1" customFormat="1" ht="22.35" customHeight="1" thickTop="1" thickBot="1">
      <c r="A56" s="74"/>
      <c r="B56" s="118" t="s">
        <v>37</v>
      </c>
      <c r="C56" s="119"/>
      <c r="D56" s="91"/>
      <c r="E56" s="92"/>
      <c r="F56" s="93"/>
      <c r="G56" s="94"/>
      <c r="H56" s="73">
        <f>SUM(D56:G56)</f>
        <v>0</v>
      </c>
    </row>
    <row r="57" spans="1:8" s="1" customFormat="1" ht="22.35" customHeight="1" thickTop="1" thickBot="1">
      <c r="A57" s="74"/>
      <c r="B57" s="118" t="s">
        <v>41</v>
      </c>
      <c r="C57" s="119"/>
      <c r="D57" s="91"/>
      <c r="E57" s="92"/>
      <c r="F57" s="93"/>
      <c r="G57" s="94"/>
      <c r="H57" s="73">
        <f>SUM(D57:G57)</f>
        <v>0</v>
      </c>
    </row>
    <row r="58" spans="1:8" s="1" customFormat="1" ht="22.35" customHeight="1" thickTop="1" thickBot="1">
      <c r="A58" s="74"/>
      <c r="B58" s="134" t="s">
        <v>39</v>
      </c>
      <c r="C58" s="135"/>
      <c r="D58" s="91"/>
      <c r="E58" s="92"/>
      <c r="F58" s="93"/>
      <c r="G58" s="94"/>
      <c r="H58" s="75">
        <f>SUM(D58:G58)</f>
        <v>0</v>
      </c>
    </row>
    <row r="59" spans="1:8" s="1" customFormat="1" ht="35.1" customHeight="1" thickTop="1" thickBot="1">
      <c r="A59" s="77"/>
      <c r="B59" s="78"/>
      <c r="C59" s="78"/>
      <c r="D59" s="78"/>
      <c r="E59" s="78"/>
      <c r="F59" s="78"/>
      <c r="G59" s="78"/>
      <c r="H59" s="78"/>
    </row>
    <row r="60" spans="1:8" s="1" customFormat="1" ht="27.6" customHeight="1" thickBot="1">
      <c r="A60" s="127" t="s">
        <v>43</v>
      </c>
      <c r="B60" s="128"/>
      <c r="C60" s="128"/>
      <c r="D60" s="76" t="s">
        <v>30</v>
      </c>
      <c r="E60" s="68" t="s">
        <v>31</v>
      </c>
      <c r="F60" s="69" t="s">
        <v>32</v>
      </c>
      <c r="G60" s="70" t="s">
        <v>33</v>
      </c>
      <c r="H60" s="71" t="s">
        <v>34</v>
      </c>
    </row>
    <row r="61" spans="1:8" s="1" customFormat="1" ht="23.1" customHeight="1" thickTop="1" thickBot="1">
      <c r="A61" s="72"/>
      <c r="B61" s="118" t="s">
        <v>36</v>
      </c>
      <c r="C61" s="119"/>
      <c r="D61" s="91"/>
      <c r="E61" s="92"/>
      <c r="F61" s="93"/>
      <c r="G61" s="94"/>
      <c r="H61" s="73">
        <f>SUM(D61:G61)</f>
        <v>0</v>
      </c>
    </row>
    <row r="62" spans="1:8" s="1" customFormat="1" ht="23.1" customHeight="1" thickTop="1" thickBot="1">
      <c r="A62" s="74"/>
      <c r="B62" s="118" t="s">
        <v>37</v>
      </c>
      <c r="C62" s="119"/>
      <c r="D62" s="91"/>
      <c r="E62" s="92"/>
      <c r="F62" s="93"/>
      <c r="G62" s="94"/>
      <c r="H62" s="73">
        <f>SUM(D62:G62)</f>
        <v>0</v>
      </c>
    </row>
    <row r="63" spans="1:8" s="1" customFormat="1" ht="23.1" customHeight="1" thickTop="1" thickBot="1">
      <c r="A63" s="74"/>
      <c r="B63" s="118" t="s">
        <v>41</v>
      </c>
      <c r="C63" s="119"/>
      <c r="D63" s="91"/>
      <c r="E63" s="92"/>
      <c r="F63" s="93"/>
      <c r="G63" s="94"/>
      <c r="H63" s="73">
        <f>SUM(D63:G63)</f>
        <v>0</v>
      </c>
    </row>
    <row r="64" spans="1:8" s="1" customFormat="1" ht="23.1" customHeight="1" thickTop="1" thickBot="1">
      <c r="A64" s="74"/>
      <c r="B64" s="134" t="s">
        <v>39</v>
      </c>
      <c r="C64" s="135"/>
      <c r="D64" s="91"/>
      <c r="E64" s="92"/>
      <c r="F64" s="93"/>
      <c r="G64" s="94"/>
      <c r="H64" s="75">
        <f>SUM(D64:G64)</f>
        <v>0</v>
      </c>
    </row>
    <row r="65" spans="1:8" s="1" customFormat="1" ht="25.35" customHeight="1" thickTop="1" thickBot="1">
      <c r="A65" s="77"/>
      <c r="B65" s="78"/>
      <c r="C65" s="78"/>
      <c r="D65" s="78"/>
      <c r="E65" s="78"/>
      <c r="F65" s="78"/>
      <c r="G65" s="78"/>
      <c r="H65" s="78"/>
    </row>
    <row r="66" spans="1:8" s="1" customFormat="1" ht="33.6" customHeight="1" thickBot="1">
      <c r="A66" s="136" t="s">
        <v>44</v>
      </c>
      <c r="B66" s="137"/>
      <c r="C66" s="137"/>
      <c r="D66" s="76" t="s">
        <v>30</v>
      </c>
      <c r="E66" s="68" t="s">
        <v>31</v>
      </c>
      <c r="F66" s="69" t="s">
        <v>32</v>
      </c>
      <c r="G66" s="70" t="s">
        <v>33</v>
      </c>
      <c r="H66" s="71" t="s">
        <v>34</v>
      </c>
    </row>
    <row r="67" spans="1:8" s="1" customFormat="1" ht="23.1" customHeight="1" thickTop="1" thickBot="1">
      <c r="A67" s="72"/>
      <c r="B67" s="118" t="s">
        <v>36</v>
      </c>
      <c r="C67" s="119"/>
      <c r="D67" s="91"/>
      <c r="E67" s="92"/>
      <c r="F67" s="93"/>
      <c r="G67" s="94"/>
      <c r="H67" s="73">
        <f>SUM(D67:G67)</f>
        <v>0</v>
      </c>
    </row>
    <row r="68" spans="1:8" s="1" customFormat="1" ht="23.1" customHeight="1" thickTop="1" thickBot="1">
      <c r="A68" s="72"/>
      <c r="B68" s="134" t="s">
        <v>45</v>
      </c>
      <c r="C68" s="135"/>
      <c r="D68" s="91"/>
      <c r="E68" s="92"/>
      <c r="F68" s="93"/>
      <c r="G68" s="94"/>
      <c r="H68" s="75">
        <f>SUM(D68:G68)</f>
        <v>0</v>
      </c>
    </row>
    <row r="69" spans="1:8" s="1" customFormat="1" ht="35.1" customHeight="1" thickTop="1" thickBot="1">
      <c r="A69" s="77"/>
      <c r="B69" s="78"/>
      <c r="C69" s="78"/>
      <c r="D69" s="78"/>
      <c r="E69" s="78"/>
      <c r="F69" s="78"/>
      <c r="G69" s="78"/>
      <c r="H69" s="78"/>
    </row>
    <row r="70" spans="1:8" s="1" customFormat="1" ht="27.6" customHeight="1" thickBot="1">
      <c r="A70" s="127" t="s">
        <v>46</v>
      </c>
      <c r="B70" s="128"/>
      <c r="C70" s="128"/>
      <c r="D70" s="76" t="s">
        <v>30</v>
      </c>
      <c r="E70" s="68" t="s">
        <v>31</v>
      </c>
      <c r="F70" s="69" t="s">
        <v>32</v>
      </c>
      <c r="G70" s="70" t="s">
        <v>33</v>
      </c>
      <c r="H70" s="71" t="s">
        <v>47</v>
      </c>
    </row>
    <row r="71" spans="1:8" s="1" customFormat="1" ht="23.1" customHeight="1" thickTop="1" thickBot="1">
      <c r="A71" s="72"/>
      <c r="B71" s="118" t="s">
        <v>37</v>
      </c>
      <c r="C71" s="119"/>
      <c r="D71" s="91"/>
      <c r="E71" s="92"/>
      <c r="F71" s="93"/>
      <c r="G71" s="94"/>
      <c r="H71" s="75">
        <f>IFERROR(ROUND(SUMPRODUCT(D71:G71,D42:G42)/H42,0),0)</f>
        <v>0</v>
      </c>
    </row>
    <row r="72" spans="1:8"/>
    <row r="73" spans="1:8"/>
    <row r="74" spans="1:8"/>
    <row r="75" spans="1:8" ht="55.5" customHeight="1"/>
    <row r="76" spans="1:8" ht="70.5" customHeight="1"/>
  </sheetData>
  <sheetProtection sheet="1" objects="1" scenarios="1"/>
  <mergeCells count="67">
    <mergeCell ref="A23:E23"/>
    <mergeCell ref="A24:E24"/>
    <mergeCell ref="F35:H35"/>
    <mergeCell ref="F36:H36"/>
    <mergeCell ref="F20:H20"/>
    <mergeCell ref="F21:H21"/>
    <mergeCell ref="F22:H22"/>
    <mergeCell ref="F23:H23"/>
    <mergeCell ref="F24:H24"/>
    <mergeCell ref="A30:H30"/>
    <mergeCell ref="A31:E31"/>
    <mergeCell ref="A32:E32"/>
    <mergeCell ref="F31:H31"/>
    <mergeCell ref="F32:H32"/>
    <mergeCell ref="A20:E20"/>
    <mergeCell ref="A21:E21"/>
    <mergeCell ref="B68:C68"/>
    <mergeCell ref="A70:C70"/>
    <mergeCell ref="B58:C58"/>
    <mergeCell ref="A60:C60"/>
    <mergeCell ref="B61:C61"/>
    <mergeCell ref="B62:C62"/>
    <mergeCell ref="B63:C63"/>
    <mergeCell ref="B71:C71"/>
    <mergeCell ref="B57:C57"/>
    <mergeCell ref="B44:C44"/>
    <mergeCell ref="A46:C46"/>
    <mergeCell ref="B47:C47"/>
    <mergeCell ref="B48:C48"/>
    <mergeCell ref="B49:C49"/>
    <mergeCell ref="B50:C50"/>
    <mergeCell ref="B51:C51"/>
    <mergeCell ref="A53:C53"/>
    <mergeCell ref="B54:C54"/>
    <mergeCell ref="B55:C55"/>
    <mergeCell ref="B56:C56"/>
    <mergeCell ref="B64:C64"/>
    <mergeCell ref="A66:C66"/>
    <mergeCell ref="B67:C67"/>
    <mergeCell ref="B43:C43"/>
    <mergeCell ref="A28:F28"/>
    <mergeCell ref="G28:H28"/>
    <mergeCell ref="A26:H26"/>
    <mergeCell ref="A27:H27"/>
    <mergeCell ref="D38:G38"/>
    <mergeCell ref="A39:C39"/>
    <mergeCell ref="B40:C40"/>
    <mergeCell ref="B41:C41"/>
    <mergeCell ref="B42:C42"/>
    <mergeCell ref="A34:E34"/>
    <mergeCell ref="A35:E35"/>
    <mergeCell ref="A36:E36"/>
    <mergeCell ref="A33:E33"/>
    <mergeCell ref="F33:H33"/>
    <mergeCell ref="F34:H34"/>
    <mergeCell ref="A22:E22"/>
    <mergeCell ref="A13:H13"/>
    <mergeCell ref="C1:H2"/>
    <mergeCell ref="A4:H4"/>
    <mergeCell ref="A5:H9"/>
    <mergeCell ref="A11:H11"/>
    <mergeCell ref="A12:H12"/>
    <mergeCell ref="A14:H14"/>
    <mergeCell ref="A15:H15"/>
    <mergeCell ref="A16:H16"/>
    <mergeCell ref="A17:H17"/>
    <mergeCell ref="A19:H19"/>
  </mergeCells>
  <conditionalFormatting sqref="F31:F36">
    <cfRule type="containsText" dxfId="42" priority="1" operator="containsText" text="No">
      <formula>NOT(ISERROR(SEARCH("No",F31)))</formula>
    </cfRule>
    <cfRule type="containsText" dxfId="41" priority="2" operator="containsText" text="In progress">
      <formula>NOT(ISERROR(SEARCH("In progress",F31)))</formula>
    </cfRule>
    <cfRule type="containsText" dxfId="40" priority="3" operator="containsText" text="Yes">
      <formula>NOT(ISERROR(SEARCH("Yes",F31)))</formula>
    </cfRule>
  </conditionalFormatting>
  <dataValidations count="3">
    <dataValidation allowBlank="1" sqref="A4:A5 D30 I3:XFD17 A26 A19 A41:A44 A48:A51 A55:A58 I70:XFD71 I54:XFD57 I47:XFD50 I40:XFD43 I60:XFD63 A61:A64 A68 I67:XFD67 A71 D32:D34 I29:XFD33 A30:A34 A11:A17 D14 D17" xr:uid="{63DCCEF5-42F2-46BB-A799-EB3ABF3F9986}"/>
    <dataValidation type="whole" allowBlank="1" showInputMessage="1" showErrorMessage="1" sqref="H40:H44 H47:H51 H54:H58 H67:H68 H61:H64 H71" xr:uid="{FE7A06DD-E3CA-475D-9CC7-F45F206EE07B}">
      <formula1>0</formula1>
      <formula2>9.99999999999999E+23</formula2>
    </dataValidation>
    <dataValidation type="whole" showInputMessage="1" showErrorMessage="1" errorTitle="Please enter a valid number" error="Please only enter numbers without any spaces, letters or decimal points. _x000a_" sqref="D40:G44 D67:G68 D47:G51 D54:G58 D61:G64 D71:G71" xr:uid="{DF077BF2-D13E-4239-BD49-F28CBACFB364}">
      <formula1>0</formula1>
      <formula2>9.99999999999999E+23</formula2>
    </dataValidation>
  </dataValidations>
  <pageMargins left="0.25" right="0.25" top="0.75" bottom="0.75" header="0.3" footer="0.3"/>
  <pageSetup orientation="landscape" horizontalDpi="360" verticalDpi="360" r:id="rId1"/>
  <headerFooter>
    <oddHeader>&amp;L&amp;"Arial,Regular"&amp;8&amp;K05+000FeMa-Meter: Organization Diversity 2A (for insurers)&amp;R&amp;"Arial,Regular"&amp;8&amp;K05+000Input data sheet</oddHeader>
    <oddFooter>&amp;L&amp;"Arial,Regular"&amp;8&amp;K05+000Developed by: Access to Insurance Initiative&amp;C&amp;"Arial,Regular"&amp;8&amp;K05+000https://www.a2ii.org/en/home&amp;R&amp;"Arial,Regular"&amp;8&amp;K05+000&amp;P_x000D_&amp;1#&amp;"Aptos"&amp;10&amp;K000000 Official Use Only</oddFooter>
  </headerFooter>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F0A0A686-9972-4D4C-A6DE-969067D11E09}">
          <x14:formula1>
            <xm:f>Backend!$A$2:$A$5</xm:f>
          </x14:formula1>
          <xm:sqref>F31:F36</xm:sqref>
        </x14:dataValidation>
        <x14:dataValidation type="list" allowBlank="1" showInputMessage="1" showErrorMessage="1" xr:uid="{8ABC2958-FF3D-490A-AD66-C32E81A480B1}">
          <x14:formula1>
            <xm:f>Backend!$D$1:$D$7</xm:f>
          </x14:formula1>
          <xm:sqref>F22</xm:sqref>
        </x14:dataValidation>
        <x14:dataValidation type="list" allowBlank="1" showInputMessage="1" showErrorMessage="1" xr:uid="{1D38B0FE-1D91-4223-AD8D-4263406AFB03}">
          <x14:formula1>
            <xm:f>Backend!$D$9:$D$11</xm:f>
          </x14:formula1>
          <xm:sqref>F23</xm:sqref>
        </x14:dataValidation>
        <x14:dataValidation type="list" allowBlank="1" showInputMessage="1" showErrorMessage="1" xr:uid="{1A39BDF1-53CA-41A8-9EF3-AE874B997B7D}">
          <x14:formula1>
            <xm:f>Backend!$D$14:$D$17</xm:f>
          </x14:formula1>
          <xm:sqref>F24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22EE2-97EF-4D50-9989-361D53BDB62C}">
  <sheetPr>
    <tabColor rgb="FFFF0000"/>
  </sheetPr>
  <dimension ref="A1:DP4"/>
  <sheetViews>
    <sheetView topLeftCell="A3" workbookViewId="0">
      <selection activeCell="E34" sqref="E34"/>
    </sheetView>
  </sheetViews>
  <sheetFormatPr defaultColWidth="9" defaultRowHeight="13.5"/>
  <cols>
    <col min="1" max="1" width="5" style="87" bestFit="1" customWidth="1"/>
    <col min="2" max="2" width="11" style="87" customWidth="1"/>
    <col min="3" max="3" width="12.125" style="87" bestFit="1" customWidth="1"/>
    <col min="4" max="5" width="10.625" style="87" customWidth="1"/>
    <col min="6" max="118" width="9" style="87"/>
    <col min="119" max="120" width="19.5" style="87" customWidth="1"/>
    <col min="121" max="16384" width="9" style="87"/>
  </cols>
  <sheetData>
    <row r="1" spans="1:120" ht="13.5" customHeight="1">
      <c r="A1" s="88"/>
      <c r="B1" s="88"/>
      <c r="C1" s="88"/>
      <c r="D1" s="88"/>
      <c r="E1" s="88"/>
      <c r="F1" s="88"/>
      <c r="G1" s="88"/>
      <c r="H1" s="88"/>
      <c r="I1" s="88"/>
      <c r="J1" s="88"/>
      <c r="K1" s="88"/>
      <c r="L1" s="88"/>
      <c r="M1" s="88"/>
      <c r="N1" s="140" t="s">
        <v>29</v>
      </c>
      <c r="O1" s="140"/>
      <c r="P1" s="140"/>
      <c r="Q1" s="140"/>
      <c r="R1" s="140"/>
      <c r="S1" s="140" t="s">
        <v>29</v>
      </c>
      <c r="T1" s="140"/>
      <c r="U1" s="140"/>
      <c r="V1" s="140"/>
      <c r="W1" s="140"/>
      <c r="X1" s="140" t="s">
        <v>29</v>
      </c>
      <c r="Y1" s="140"/>
      <c r="Z1" s="140"/>
      <c r="AA1" s="140"/>
      <c r="AB1" s="140"/>
      <c r="AC1" s="140" t="s">
        <v>29</v>
      </c>
      <c r="AD1" s="140"/>
      <c r="AE1" s="140"/>
      <c r="AF1" s="140"/>
      <c r="AG1" s="140"/>
      <c r="AH1" s="140" t="s">
        <v>29</v>
      </c>
      <c r="AI1" s="140"/>
      <c r="AJ1" s="140"/>
      <c r="AK1" s="140"/>
      <c r="AL1" s="140"/>
      <c r="AM1" s="140" t="str">
        <f>INPUT!A46</f>
        <v>2. Hired in last 12 months</v>
      </c>
      <c r="AN1" s="140"/>
      <c r="AO1" s="140"/>
      <c r="AP1" s="140"/>
      <c r="AQ1" s="140"/>
      <c r="AR1" s="140" t="str">
        <f>AM1</f>
        <v>2. Hired in last 12 months</v>
      </c>
      <c r="AS1" s="140"/>
      <c r="AT1" s="140"/>
      <c r="AU1" s="140"/>
      <c r="AV1" s="140"/>
      <c r="AW1" s="140" t="str">
        <f t="shared" ref="AW1" si="0">AR1</f>
        <v>2. Hired in last 12 months</v>
      </c>
      <c r="AX1" s="140"/>
      <c r="AY1" s="140"/>
      <c r="AZ1" s="140"/>
      <c r="BA1" s="140"/>
      <c r="BB1" s="140" t="str">
        <f t="shared" ref="BB1" si="1">AW1</f>
        <v>2. Hired in last 12 months</v>
      </c>
      <c r="BC1" s="140"/>
      <c r="BD1" s="140"/>
      <c r="BE1" s="140"/>
      <c r="BF1" s="140"/>
      <c r="BG1" s="140" t="str">
        <f t="shared" ref="BG1" si="2">BB1</f>
        <v>2. Hired in last 12 months</v>
      </c>
      <c r="BH1" s="140"/>
      <c r="BI1" s="140"/>
      <c r="BJ1" s="140"/>
      <c r="BK1" s="140"/>
      <c r="BL1" s="140" t="str">
        <f>INPUT!A53</f>
        <v>3. Left the organization in the last 12 months</v>
      </c>
      <c r="BM1" s="140"/>
      <c r="BN1" s="140"/>
      <c r="BO1" s="140"/>
      <c r="BP1" s="140"/>
      <c r="BQ1" s="140" t="str">
        <f>BL1</f>
        <v>3. Left the organization in the last 12 months</v>
      </c>
      <c r="BR1" s="140"/>
      <c r="BS1" s="140"/>
      <c r="BT1" s="140"/>
      <c r="BU1" s="140"/>
      <c r="BV1" s="140" t="str">
        <f t="shared" ref="BV1" si="3">BQ1</f>
        <v>3. Left the organization in the last 12 months</v>
      </c>
      <c r="BW1" s="140"/>
      <c r="BX1" s="140"/>
      <c r="BY1" s="140"/>
      <c r="BZ1" s="140"/>
      <c r="CA1" s="140" t="str">
        <f t="shared" ref="CA1" si="4">BV1</f>
        <v>3. Left the organization in the last 12 months</v>
      </c>
      <c r="CB1" s="140"/>
      <c r="CC1" s="140"/>
      <c r="CD1" s="140"/>
      <c r="CE1" s="140"/>
      <c r="CF1" s="140" t="str">
        <f t="shared" ref="CF1" si="5">CA1</f>
        <v>3. Left the organization in the last 12 months</v>
      </c>
      <c r="CG1" s="140"/>
      <c r="CH1" s="140"/>
      <c r="CI1" s="140"/>
      <c r="CJ1" s="140"/>
      <c r="CK1" s="140" t="str">
        <f>INPUT!A60</f>
        <v>4. Number of promotions made in the last 12 months</v>
      </c>
      <c r="CL1" s="140"/>
      <c r="CM1" s="140"/>
      <c r="CN1" s="140"/>
      <c r="CO1" s="140"/>
      <c r="CP1" s="140" t="str">
        <f t="shared" ref="CP1" si="6">CK1</f>
        <v>4. Number of promotions made in the last 12 months</v>
      </c>
      <c r="CQ1" s="140"/>
      <c r="CR1" s="140"/>
      <c r="CS1" s="140"/>
      <c r="CT1" s="140"/>
      <c r="CU1" s="140" t="str">
        <f t="shared" ref="CU1" si="7">CP1</f>
        <v>4. Number of promotions made in the last 12 months</v>
      </c>
      <c r="CV1" s="140"/>
      <c r="CW1" s="140"/>
      <c r="CX1" s="140"/>
      <c r="CY1" s="140"/>
      <c r="CZ1" s="140" t="str">
        <f t="shared" ref="CZ1" si="8">CU1</f>
        <v>4. Number of promotions made in the last 12 months</v>
      </c>
      <c r="DA1" s="140"/>
      <c r="DB1" s="140"/>
      <c r="DC1" s="140"/>
      <c r="DD1" s="140"/>
      <c r="DE1" s="140" t="str">
        <f>INPUT!A66</f>
        <v>5. Number of people who attended any training in the last 12 months</v>
      </c>
      <c r="DF1" s="140"/>
      <c r="DG1" s="140"/>
      <c r="DH1" s="140"/>
      <c r="DI1" s="140"/>
      <c r="DJ1" s="140" t="str">
        <f t="shared" ref="DJ1" si="9">DE1</f>
        <v>5. Number of people who attended any training in the last 12 months</v>
      </c>
      <c r="DK1" s="140"/>
      <c r="DL1" s="140"/>
      <c r="DM1" s="140"/>
      <c r="DN1" s="140"/>
      <c r="DO1" s="140" t="str">
        <f>'Output - Key Indicators'!J50</f>
        <v>6. Possibility of Gender Pay Gap</v>
      </c>
      <c r="DP1" s="140"/>
    </row>
    <row r="2" spans="1:120">
      <c r="A2" s="88"/>
      <c r="B2" s="88"/>
      <c r="C2" s="88"/>
      <c r="D2" s="88"/>
      <c r="E2" s="88"/>
      <c r="F2" s="88"/>
      <c r="G2" s="88"/>
      <c r="H2" s="88"/>
      <c r="I2" s="88"/>
      <c r="J2" s="88"/>
      <c r="K2" s="88"/>
      <c r="L2" s="88"/>
      <c r="M2" s="88"/>
      <c r="N2" s="140" t="str">
        <f>INPUT!B40</f>
        <v>Board members</v>
      </c>
      <c r="O2" s="140"/>
      <c r="P2" s="140"/>
      <c r="Q2" s="140"/>
      <c r="R2" s="140"/>
      <c r="S2" s="140" t="str">
        <f>INPUT!B41</f>
        <v>All full time salaried employees</v>
      </c>
      <c r="T2" s="140"/>
      <c r="U2" s="140"/>
      <c r="V2" s="140"/>
      <c r="W2" s="140"/>
      <c r="X2" s="140" t="str">
        <f>INPUT!B42</f>
        <v>Executive management (CEO and CEO direct reports)</v>
      </c>
      <c r="Y2" s="140"/>
      <c r="Z2" s="140"/>
      <c r="AA2" s="140"/>
      <c r="AB2" s="140"/>
      <c r="AC2" s="140" t="str">
        <f>INPUT!B43</f>
        <v>People managers (include only full time employees)</v>
      </c>
      <c r="AD2" s="140"/>
      <c r="AE2" s="140"/>
      <c r="AF2" s="140"/>
      <c r="AG2" s="140"/>
      <c r="AH2" s="140" t="str">
        <f>INPUT!B44</f>
        <v>Licensed individual agents</v>
      </c>
      <c r="AI2" s="140"/>
      <c r="AJ2" s="140"/>
      <c r="AK2" s="140"/>
      <c r="AL2" s="140"/>
      <c r="AM2" s="140" t="str">
        <f>N2</f>
        <v>Board members</v>
      </c>
      <c r="AN2" s="140"/>
      <c r="AO2" s="140"/>
      <c r="AP2" s="140"/>
      <c r="AQ2" s="140"/>
      <c r="AR2" s="140" t="str">
        <f t="shared" ref="AR2" si="10">S2</f>
        <v>All full time salaried employees</v>
      </c>
      <c r="AS2" s="140"/>
      <c r="AT2" s="140"/>
      <c r="AU2" s="140"/>
      <c r="AV2" s="140"/>
      <c r="AW2" s="140" t="str">
        <f t="shared" ref="AW2" si="11">X2</f>
        <v>Executive management (CEO and CEO direct reports)</v>
      </c>
      <c r="AX2" s="140"/>
      <c r="AY2" s="140"/>
      <c r="AZ2" s="140"/>
      <c r="BA2" s="140"/>
      <c r="BB2" s="140" t="str">
        <f t="shared" ref="BB2" si="12">AC2</f>
        <v>People managers (include only full time employees)</v>
      </c>
      <c r="BC2" s="140"/>
      <c r="BD2" s="140"/>
      <c r="BE2" s="140"/>
      <c r="BF2" s="140"/>
      <c r="BG2" s="140" t="str">
        <f t="shared" ref="BG2" si="13">AH2</f>
        <v>Licensed individual agents</v>
      </c>
      <c r="BH2" s="140"/>
      <c r="BI2" s="140"/>
      <c r="BJ2" s="140"/>
      <c r="BK2" s="140"/>
      <c r="BL2" s="140" t="str">
        <f>AM2</f>
        <v>Board members</v>
      </c>
      <c r="BM2" s="140"/>
      <c r="BN2" s="140"/>
      <c r="BO2" s="140"/>
      <c r="BP2" s="140"/>
      <c r="BQ2" s="140" t="str">
        <f t="shared" ref="BQ2" si="14">AR2</f>
        <v>All full time salaried employees</v>
      </c>
      <c r="BR2" s="140"/>
      <c r="BS2" s="140"/>
      <c r="BT2" s="140"/>
      <c r="BU2" s="140"/>
      <c r="BV2" s="140" t="str">
        <f t="shared" ref="BV2" si="15">AW2</f>
        <v>Executive management (CEO and CEO direct reports)</v>
      </c>
      <c r="BW2" s="140"/>
      <c r="BX2" s="140"/>
      <c r="BY2" s="140"/>
      <c r="BZ2" s="140"/>
      <c r="CA2" s="140" t="str">
        <f t="shared" ref="CA2" si="16">BB2</f>
        <v>People managers (include only full time employees)</v>
      </c>
      <c r="CB2" s="140"/>
      <c r="CC2" s="140"/>
      <c r="CD2" s="140"/>
      <c r="CE2" s="140"/>
      <c r="CF2" s="140" t="str">
        <f t="shared" ref="CF2" si="17">BG2</f>
        <v>Licensed individual agents</v>
      </c>
      <c r="CG2" s="140"/>
      <c r="CH2" s="140"/>
      <c r="CI2" s="140"/>
      <c r="CJ2" s="140"/>
      <c r="CK2" s="140" t="str">
        <f>BQ2</f>
        <v>All full time salaried employees</v>
      </c>
      <c r="CL2" s="140"/>
      <c r="CM2" s="140"/>
      <c r="CN2" s="140"/>
      <c r="CO2" s="140"/>
      <c r="CP2" s="140" t="str">
        <f>BV2</f>
        <v>Executive management (CEO and CEO direct reports)</v>
      </c>
      <c r="CQ2" s="140"/>
      <c r="CR2" s="140"/>
      <c r="CS2" s="140"/>
      <c r="CT2" s="140"/>
      <c r="CU2" s="140" t="str">
        <f>CA2</f>
        <v>People managers (include only full time employees)</v>
      </c>
      <c r="CV2" s="140"/>
      <c r="CW2" s="140"/>
      <c r="CX2" s="140"/>
      <c r="CY2" s="140"/>
      <c r="CZ2" s="140" t="str">
        <f>CF2</f>
        <v>Licensed individual agents</v>
      </c>
      <c r="DA2" s="140"/>
      <c r="DB2" s="140"/>
      <c r="DC2" s="140"/>
      <c r="DD2" s="140"/>
      <c r="DE2" s="140" t="str">
        <f>INPUT!B67</f>
        <v>All full time salaried employees</v>
      </c>
      <c r="DF2" s="140"/>
      <c r="DG2" s="140"/>
      <c r="DH2" s="140"/>
      <c r="DI2" s="140"/>
      <c r="DJ2" s="140" t="str">
        <f>INPUT!B68</f>
        <v>All licensed individual agents</v>
      </c>
      <c r="DK2" s="140"/>
      <c r="DL2" s="140"/>
      <c r="DM2" s="140"/>
      <c r="DN2" s="140"/>
      <c r="DO2" s="140" t="str">
        <f>INPUT!B71</f>
        <v>Executive management (CEO and CEO direct reports)</v>
      </c>
      <c r="DP2" s="140"/>
    </row>
    <row r="3" spans="1:120" ht="54">
      <c r="A3" s="88" t="s">
        <v>48</v>
      </c>
      <c r="B3" s="88" t="s">
        <v>49</v>
      </c>
      <c r="C3" s="88" t="s">
        <v>50</v>
      </c>
      <c r="D3" s="88" t="s">
        <v>51</v>
      </c>
      <c r="E3" s="88" t="s">
        <v>52</v>
      </c>
      <c r="F3" s="88" t="s">
        <v>53</v>
      </c>
      <c r="G3" s="88" t="s">
        <v>54</v>
      </c>
      <c r="H3" s="88" t="s">
        <v>55</v>
      </c>
      <c r="I3" s="88" t="s">
        <v>56</v>
      </c>
      <c r="J3" s="88" t="s">
        <v>57</v>
      </c>
      <c r="K3" s="88" t="s">
        <v>58</v>
      </c>
      <c r="L3" s="88" t="s">
        <v>59</v>
      </c>
      <c r="M3" s="88" t="s">
        <v>60</v>
      </c>
      <c r="N3" s="88" t="s">
        <v>30</v>
      </c>
      <c r="O3" s="88" t="s">
        <v>31</v>
      </c>
      <c r="P3" s="88" t="s">
        <v>32</v>
      </c>
      <c r="Q3" s="88" t="s">
        <v>33</v>
      </c>
      <c r="R3" s="88" t="s">
        <v>34</v>
      </c>
      <c r="S3" s="88" t="s">
        <v>30</v>
      </c>
      <c r="T3" s="88" t="s">
        <v>31</v>
      </c>
      <c r="U3" s="88" t="s">
        <v>32</v>
      </c>
      <c r="V3" s="88" t="s">
        <v>33</v>
      </c>
      <c r="W3" s="88" t="s">
        <v>34</v>
      </c>
      <c r="X3" s="88" t="s">
        <v>30</v>
      </c>
      <c r="Y3" s="88" t="s">
        <v>31</v>
      </c>
      <c r="Z3" s="88" t="s">
        <v>32</v>
      </c>
      <c r="AA3" s="88" t="s">
        <v>33</v>
      </c>
      <c r="AB3" s="88" t="s">
        <v>34</v>
      </c>
      <c r="AC3" s="88" t="s">
        <v>30</v>
      </c>
      <c r="AD3" s="88" t="s">
        <v>31</v>
      </c>
      <c r="AE3" s="88" t="s">
        <v>32</v>
      </c>
      <c r="AF3" s="88" t="s">
        <v>33</v>
      </c>
      <c r="AG3" s="88" t="s">
        <v>34</v>
      </c>
      <c r="AH3" s="88" t="s">
        <v>30</v>
      </c>
      <c r="AI3" s="88" t="s">
        <v>31</v>
      </c>
      <c r="AJ3" s="88" t="s">
        <v>32</v>
      </c>
      <c r="AK3" s="88" t="s">
        <v>33</v>
      </c>
      <c r="AL3" s="88" t="s">
        <v>34</v>
      </c>
      <c r="AM3" s="88" t="s">
        <v>30</v>
      </c>
      <c r="AN3" s="88" t="s">
        <v>31</v>
      </c>
      <c r="AO3" s="88" t="s">
        <v>32</v>
      </c>
      <c r="AP3" s="88" t="s">
        <v>33</v>
      </c>
      <c r="AQ3" s="88" t="s">
        <v>34</v>
      </c>
      <c r="AR3" s="88" t="s">
        <v>30</v>
      </c>
      <c r="AS3" s="88" t="s">
        <v>31</v>
      </c>
      <c r="AT3" s="88" t="s">
        <v>32</v>
      </c>
      <c r="AU3" s="88" t="s">
        <v>33</v>
      </c>
      <c r="AV3" s="88" t="s">
        <v>34</v>
      </c>
      <c r="AW3" s="88" t="s">
        <v>30</v>
      </c>
      <c r="AX3" s="88" t="s">
        <v>31</v>
      </c>
      <c r="AY3" s="88" t="s">
        <v>32</v>
      </c>
      <c r="AZ3" s="88" t="s">
        <v>33</v>
      </c>
      <c r="BA3" s="88" t="s">
        <v>34</v>
      </c>
      <c r="BB3" s="88" t="s">
        <v>30</v>
      </c>
      <c r="BC3" s="88" t="s">
        <v>31</v>
      </c>
      <c r="BD3" s="88" t="s">
        <v>32</v>
      </c>
      <c r="BE3" s="88" t="s">
        <v>33</v>
      </c>
      <c r="BF3" s="88" t="s">
        <v>34</v>
      </c>
      <c r="BG3" s="88" t="s">
        <v>30</v>
      </c>
      <c r="BH3" s="88" t="s">
        <v>31</v>
      </c>
      <c r="BI3" s="88" t="s">
        <v>32</v>
      </c>
      <c r="BJ3" s="88" t="s">
        <v>33</v>
      </c>
      <c r="BK3" s="88" t="s">
        <v>34</v>
      </c>
      <c r="BL3" s="88" t="s">
        <v>30</v>
      </c>
      <c r="BM3" s="88" t="s">
        <v>31</v>
      </c>
      <c r="BN3" s="88" t="s">
        <v>32</v>
      </c>
      <c r="BO3" s="88" t="s">
        <v>33</v>
      </c>
      <c r="BP3" s="88" t="s">
        <v>34</v>
      </c>
      <c r="BQ3" s="88" t="s">
        <v>30</v>
      </c>
      <c r="BR3" s="88" t="s">
        <v>31</v>
      </c>
      <c r="BS3" s="88" t="s">
        <v>32</v>
      </c>
      <c r="BT3" s="88" t="s">
        <v>33</v>
      </c>
      <c r="BU3" s="88" t="s">
        <v>34</v>
      </c>
      <c r="BV3" s="88" t="s">
        <v>30</v>
      </c>
      <c r="BW3" s="88" t="s">
        <v>31</v>
      </c>
      <c r="BX3" s="88" t="s">
        <v>32</v>
      </c>
      <c r="BY3" s="88" t="s">
        <v>33</v>
      </c>
      <c r="BZ3" s="88" t="s">
        <v>34</v>
      </c>
      <c r="CA3" s="88" t="s">
        <v>30</v>
      </c>
      <c r="CB3" s="88" t="s">
        <v>31</v>
      </c>
      <c r="CC3" s="88" t="s">
        <v>32</v>
      </c>
      <c r="CD3" s="88" t="s">
        <v>33</v>
      </c>
      <c r="CE3" s="88" t="s">
        <v>34</v>
      </c>
      <c r="CF3" s="88" t="s">
        <v>30</v>
      </c>
      <c r="CG3" s="88" t="s">
        <v>31</v>
      </c>
      <c r="CH3" s="88" t="s">
        <v>32</v>
      </c>
      <c r="CI3" s="88" t="s">
        <v>33</v>
      </c>
      <c r="CJ3" s="88" t="s">
        <v>34</v>
      </c>
      <c r="CK3" s="88" t="s">
        <v>30</v>
      </c>
      <c r="CL3" s="88" t="s">
        <v>31</v>
      </c>
      <c r="CM3" s="88" t="s">
        <v>32</v>
      </c>
      <c r="CN3" s="88" t="s">
        <v>33</v>
      </c>
      <c r="CO3" s="88" t="s">
        <v>34</v>
      </c>
      <c r="CP3" s="88" t="s">
        <v>30</v>
      </c>
      <c r="CQ3" s="88" t="s">
        <v>31</v>
      </c>
      <c r="CR3" s="88" t="s">
        <v>32</v>
      </c>
      <c r="CS3" s="88" t="s">
        <v>33</v>
      </c>
      <c r="CT3" s="88" t="s">
        <v>34</v>
      </c>
      <c r="CU3" s="88" t="s">
        <v>30</v>
      </c>
      <c r="CV3" s="88" t="s">
        <v>31</v>
      </c>
      <c r="CW3" s="88" t="s">
        <v>32</v>
      </c>
      <c r="CX3" s="88" t="s">
        <v>33</v>
      </c>
      <c r="CY3" s="88" t="s">
        <v>34</v>
      </c>
      <c r="CZ3" s="88" t="s">
        <v>30</v>
      </c>
      <c r="DA3" s="88" t="s">
        <v>31</v>
      </c>
      <c r="DB3" s="88" t="s">
        <v>32</v>
      </c>
      <c r="DC3" s="88" t="s">
        <v>33</v>
      </c>
      <c r="DD3" s="88" t="s">
        <v>34</v>
      </c>
      <c r="DE3" s="88" t="s">
        <v>30</v>
      </c>
      <c r="DF3" s="88" t="s">
        <v>31</v>
      </c>
      <c r="DG3" s="88" t="s">
        <v>32</v>
      </c>
      <c r="DH3" s="88" t="s">
        <v>33</v>
      </c>
      <c r="DI3" s="88" t="s">
        <v>34</v>
      </c>
      <c r="DJ3" s="88" t="s">
        <v>30</v>
      </c>
      <c r="DK3" s="88" t="s">
        <v>31</v>
      </c>
      <c r="DL3" s="88" t="s">
        <v>32</v>
      </c>
      <c r="DM3" s="88" t="s">
        <v>33</v>
      </c>
      <c r="DN3" s="88" t="s">
        <v>34</v>
      </c>
      <c r="DO3" s="88" t="s">
        <v>61</v>
      </c>
      <c r="DP3" s="88" t="s">
        <v>62</v>
      </c>
    </row>
    <row r="4" spans="1:120" ht="90.75" customHeight="1">
      <c r="A4" s="89">
        <v>1</v>
      </c>
      <c r="B4" s="89">
        <f>INPUT!F20</f>
        <v>0</v>
      </c>
      <c r="C4" s="89">
        <f>INPUT!F21</f>
        <v>0</v>
      </c>
      <c r="D4" s="89">
        <f>INPUT!F22</f>
        <v>0</v>
      </c>
      <c r="E4" s="89">
        <f>INPUT!F23</f>
        <v>0</v>
      </c>
      <c r="F4" s="89">
        <f>INPUT!F24</f>
        <v>0</v>
      </c>
      <c r="G4" s="90">
        <f>INPUT!G28</f>
        <v>0</v>
      </c>
      <c r="H4" s="89">
        <f>INPUT!F31</f>
        <v>0</v>
      </c>
      <c r="I4" s="89">
        <f>INPUT!F32</f>
        <v>0</v>
      </c>
      <c r="J4" s="89">
        <f>INPUT!F33</f>
        <v>0</v>
      </c>
      <c r="K4" s="89">
        <f>INPUT!F34</f>
        <v>0</v>
      </c>
      <c r="L4" s="89">
        <f>INPUT!F35</f>
        <v>0</v>
      </c>
      <c r="M4" s="89">
        <f>INPUT!F36</f>
        <v>0</v>
      </c>
      <c r="N4" s="89">
        <f>INPUT!D40</f>
        <v>0</v>
      </c>
      <c r="O4" s="89">
        <f>INPUT!E40</f>
        <v>0</v>
      </c>
      <c r="P4" s="89">
        <f>INPUT!F40</f>
        <v>0</v>
      </c>
      <c r="Q4" s="89">
        <f>INPUT!G40</f>
        <v>0</v>
      </c>
      <c r="R4" s="89">
        <f>INPUT!H40</f>
        <v>0</v>
      </c>
      <c r="S4" s="89">
        <f>INPUT!D41</f>
        <v>0</v>
      </c>
      <c r="T4" s="89">
        <f>INPUT!E41</f>
        <v>0</v>
      </c>
      <c r="U4" s="89">
        <f>INPUT!F41</f>
        <v>0</v>
      </c>
      <c r="V4" s="89">
        <f>INPUT!G41</f>
        <v>0</v>
      </c>
      <c r="W4" s="89">
        <f>INPUT!H41</f>
        <v>0</v>
      </c>
      <c r="X4" s="89">
        <f>INPUT!D42</f>
        <v>0</v>
      </c>
      <c r="Y4" s="89">
        <f>INPUT!E42</f>
        <v>0</v>
      </c>
      <c r="Z4" s="89">
        <f>INPUT!F42</f>
        <v>0</v>
      </c>
      <c r="AA4" s="89">
        <f>INPUT!G42</f>
        <v>0</v>
      </c>
      <c r="AB4" s="89">
        <f>INPUT!H42</f>
        <v>0</v>
      </c>
      <c r="AC4" s="89">
        <f>INPUT!D43</f>
        <v>0</v>
      </c>
      <c r="AD4" s="89">
        <f>INPUT!E43</f>
        <v>0</v>
      </c>
      <c r="AE4" s="89">
        <f>INPUT!F43</f>
        <v>0</v>
      </c>
      <c r="AF4" s="89">
        <f>INPUT!G43</f>
        <v>0</v>
      </c>
      <c r="AG4" s="89">
        <f>INPUT!H43</f>
        <v>0</v>
      </c>
      <c r="AH4" s="89">
        <f>INPUT!D44</f>
        <v>0</v>
      </c>
      <c r="AI4" s="89">
        <f>INPUT!E44</f>
        <v>0</v>
      </c>
      <c r="AJ4" s="89">
        <f>INPUT!F44</f>
        <v>0</v>
      </c>
      <c r="AK4" s="89">
        <f>INPUT!G44</f>
        <v>0</v>
      </c>
      <c r="AL4" s="89">
        <f>INPUT!H44</f>
        <v>0</v>
      </c>
      <c r="AM4" s="89">
        <f>INPUT!D47</f>
        <v>0</v>
      </c>
      <c r="AN4" s="89">
        <f>INPUT!E47</f>
        <v>0</v>
      </c>
      <c r="AO4" s="89">
        <f>INPUT!F47</f>
        <v>0</v>
      </c>
      <c r="AP4" s="89">
        <f>INPUT!G47</f>
        <v>0</v>
      </c>
      <c r="AQ4" s="89">
        <f>INPUT!H47</f>
        <v>0</v>
      </c>
      <c r="AR4" s="89">
        <f>INPUT!D48</f>
        <v>0</v>
      </c>
      <c r="AS4" s="89">
        <f>INPUT!E48</f>
        <v>0</v>
      </c>
      <c r="AT4" s="89">
        <f>INPUT!F48</f>
        <v>0</v>
      </c>
      <c r="AU4" s="89">
        <f>INPUT!G48</f>
        <v>0</v>
      </c>
      <c r="AV4" s="89">
        <f>INPUT!H48</f>
        <v>0</v>
      </c>
      <c r="AW4" s="89">
        <f>INPUT!D49</f>
        <v>0</v>
      </c>
      <c r="AX4" s="89">
        <f>INPUT!E49</f>
        <v>0</v>
      </c>
      <c r="AY4" s="89">
        <f>INPUT!F49</f>
        <v>0</v>
      </c>
      <c r="AZ4" s="89">
        <f>INPUT!G49</f>
        <v>0</v>
      </c>
      <c r="BA4" s="89">
        <f>INPUT!H49</f>
        <v>0</v>
      </c>
      <c r="BB4" s="89">
        <f>INPUT!D50</f>
        <v>0</v>
      </c>
      <c r="BC4" s="89">
        <f>INPUT!E50</f>
        <v>0</v>
      </c>
      <c r="BD4" s="89">
        <f>INPUT!F50</f>
        <v>0</v>
      </c>
      <c r="BE4" s="89">
        <f>INPUT!G50</f>
        <v>0</v>
      </c>
      <c r="BF4" s="89">
        <f>INPUT!H50</f>
        <v>0</v>
      </c>
      <c r="BG4" s="89">
        <f>INPUT!D51</f>
        <v>0</v>
      </c>
      <c r="BH4" s="89">
        <f>INPUT!E51</f>
        <v>0</v>
      </c>
      <c r="BI4" s="89">
        <f>INPUT!F51</f>
        <v>0</v>
      </c>
      <c r="BJ4" s="89">
        <f>INPUT!G51</f>
        <v>0</v>
      </c>
      <c r="BK4" s="89">
        <f>INPUT!H51</f>
        <v>0</v>
      </c>
      <c r="BL4" s="89">
        <f>INPUT!D54</f>
        <v>0</v>
      </c>
      <c r="BM4" s="89">
        <f>INPUT!E54</f>
        <v>0</v>
      </c>
      <c r="BN4" s="89">
        <f>INPUT!F54</f>
        <v>0</v>
      </c>
      <c r="BO4" s="89">
        <f>INPUT!G54</f>
        <v>0</v>
      </c>
      <c r="BP4" s="89">
        <f>INPUT!H54</f>
        <v>0</v>
      </c>
      <c r="BQ4" s="89">
        <f>INPUT!D55</f>
        <v>0</v>
      </c>
      <c r="BR4" s="89">
        <f>INPUT!E55</f>
        <v>0</v>
      </c>
      <c r="BS4" s="89">
        <f>INPUT!F55</f>
        <v>0</v>
      </c>
      <c r="BT4" s="89">
        <f>INPUT!G55</f>
        <v>0</v>
      </c>
      <c r="BU4" s="89">
        <f>INPUT!H55</f>
        <v>0</v>
      </c>
      <c r="BV4" s="89">
        <f>INPUT!D56</f>
        <v>0</v>
      </c>
      <c r="BW4" s="89">
        <f>INPUT!E56</f>
        <v>0</v>
      </c>
      <c r="BX4" s="89">
        <f>INPUT!F56</f>
        <v>0</v>
      </c>
      <c r="BY4" s="89">
        <f>INPUT!G56</f>
        <v>0</v>
      </c>
      <c r="BZ4" s="89">
        <f>INPUT!H56</f>
        <v>0</v>
      </c>
      <c r="CA4" s="89">
        <f>INPUT!D57</f>
        <v>0</v>
      </c>
      <c r="CB4" s="89">
        <f>INPUT!E57</f>
        <v>0</v>
      </c>
      <c r="CC4" s="89">
        <f>INPUT!F57</f>
        <v>0</v>
      </c>
      <c r="CD4" s="89">
        <f>INPUT!G57</f>
        <v>0</v>
      </c>
      <c r="CE4" s="89">
        <f>INPUT!H57</f>
        <v>0</v>
      </c>
      <c r="CF4" s="89">
        <f>INPUT!D58</f>
        <v>0</v>
      </c>
      <c r="CG4" s="89">
        <f>INPUT!E58</f>
        <v>0</v>
      </c>
      <c r="CH4" s="89">
        <f>INPUT!F58</f>
        <v>0</v>
      </c>
      <c r="CI4" s="89">
        <f>INPUT!G58</f>
        <v>0</v>
      </c>
      <c r="CJ4" s="89">
        <f>INPUT!H58</f>
        <v>0</v>
      </c>
      <c r="CK4" s="89">
        <f>INPUT!D61</f>
        <v>0</v>
      </c>
      <c r="CL4" s="89">
        <f>INPUT!E61</f>
        <v>0</v>
      </c>
      <c r="CM4" s="89">
        <f>INPUT!F61</f>
        <v>0</v>
      </c>
      <c r="CN4" s="89">
        <f>INPUT!G61</f>
        <v>0</v>
      </c>
      <c r="CO4" s="89">
        <f>INPUT!H61</f>
        <v>0</v>
      </c>
      <c r="CP4" s="89">
        <f>INPUT!D62</f>
        <v>0</v>
      </c>
      <c r="CQ4" s="89">
        <f>INPUT!E62</f>
        <v>0</v>
      </c>
      <c r="CR4" s="89">
        <f>INPUT!F62</f>
        <v>0</v>
      </c>
      <c r="CS4" s="89">
        <f>INPUT!G62</f>
        <v>0</v>
      </c>
      <c r="CT4" s="89">
        <f>INPUT!H62</f>
        <v>0</v>
      </c>
      <c r="CU4" s="89">
        <f>INPUT!D63</f>
        <v>0</v>
      </c>
      <c r="CV4" s="89">
        <f>INPUT!E63</f>
        <v>0</v>
      </c>
      <c r="CW4" s="89">
        <f>INPUT!F63</f>
        <v>0</v>
      </c>
      <c r="CX4" s="89">
        <f>INPUT!G63</f>
        <v>0</v>
      </c>
      <c r="CY4" s="89">
        <f>INPUT!H63</f>
        <v>0</v>
      </c>
      <c r="CZ4" s="89">
        <f>INPUT!D64</f>
        <v>0</v>
      </c>
      <c r="DA4" s="89">
        <f>INPUT!E64</f>
        <v>0</v>
      </c>
      <c r="DB4" s="89">
        <f>INPUT!F64</f>
        <v>0</v>
      </c>
      <c r="DC4" s="89">
        <f>INPUT!G64</f>
        <v>0</v>
      </c>
      <c r="DD4" s="89">
        <f>INPUT!H64</f>
        <v>0</v>
      </c>
      <c r="DE4" s="89">
        <f>INPUT!D67</f>
        <v>0</v>
      </c>
      <c r="DF4" s="89">
        <f>INPUT!E67</f>
        <v>0</v>
      </c>
      <c r="DG4" s="89">
        <f>INPUT!F67</f>
        <v>0</v>
      </c>
      <c r="DH4" s="89">
        <f>INPUT!G67</f>
        <v>0</v>
      </c>
      <c r="DI4" s="89">
        <f>INPUT!H67</f>
        <v>0</v>
      </c>
      <c r="DJ4" s="89">
        <f>INPUT!D68</f>
        <v>0</v>
      </c>
      <c r="DK4" s="89">
        <f>INPUT!E68</f>
        <v>0</v>
      </c>
      <c r="DL4" s="89">
        <f>INPUT!F68</f>
        <v>0</v>
      </c>
      <c r="DM4" s="89">
        <f>INPUT!G68</f>
        <v>0</v>
      </c>
      <c r="DN4" s="89">
        <f>INPUT!H68</f>
        <v>0</v>
      </c>
      <c r="DO4" s="106" t="str">
        <f>'Output - Key Indicators'!M51</f>
        <v>NA</v>
      </c>
      <c r="DP4" s="106" t="str">
        <f>'Output - Key Indicators'!N51</f>
        <v>NA</v>
      </c>
    </row>
  </sheetData>
  <sheetProtection algorithmName="SHA-512" hashValue="gVYzM+0iYMqCC4dto2lJdjeqGS78jKyVgTv6yecixQfRQ81a7RhQ6ijacWRzA+FlI5ay/cRSeo48nDuiL9SWUg==" saltValue="GlnDbTHa3IJwV+ynDO7UXA==" spinCount="100000" sheet="1" objects="1" scenarios="1"/>
  <mergeCells count="44">
    <mergeCell ref="N1:R1"/>
    <mergeCell ref="N2:R2"/>
    <mergeCell ref="S1:W1"/>
    <mergeCell ref="S2:W2"/>
    <mergeCell ref="X1:AB1"/>
    <mergeCell ref="X2:AB2"/>
    <mergeCell ref="AC1:AG1"/>
    <mergeCell ref="AC2:AG2"/>
    <mergeCell ref="AH1:AL1"/>
    <mergeCell ref="AH2:AL2"/>
    <mergeCell ref="AM1:AQ1"/>
    <mergeCell ref="AW1:BA1"/>
    <mergeCell ref="BB1:BF1"/>
    <mergeCell ref="BG1:BK1"/>
    <mergeCell ref="AM2:AQ2"/>
    <mergeCell ref="AR2:AV2"/>
    <mergeCell ref="AW2:BA2"/>
    <mergeCell ref="BB2:BF2"/>
    <mergeCell ref="BG2:BK2"/>
    <mergeCell ref="AR1:AV1"/>
    <mergeCell ref="BL2:BP2"/>
    <mergeCell ref="BQ2:BU2"/>
    <mergeCell ref="BV2:BZ2"/>
    <mergeCell ref="CA2:CE2"/>
    <mergeCell ref="CF2:CJ2"/>
    <mergeCell ref="BL1:BP1"/>
    <mergeCell ref="BQ1:BU1"/>
    <mergeCell ref="BV1:BZ1"/>
    <mergeCell ref="CA1:CE1"/>
    <mergeCell ref="CF1:CJ1"/>
    <mergeCell ref="DO2:DP2"/>
    <mergeCell ref="CK1:CO1"/>
    <mergeCell ref="CP1:CT1"/>
    <mergeCell ref="CU1:CY1"/>
    <mergeCell ref="CZ1:DD1"/>
    <mergeCell ref="CK2:CO2"/>
    <mergeCell ref="CP2:CT2"/>
    <mergeCell ref="CU2:CY2"/>
    <mergeCell ref="CZ2:DD2"/>
    <mergeCell ref="DE1:DI1"/>
    <mergeCell ref="DJ1:DN1"/>
    <mergeCell ref="DE2:DI2"/>
    <mergeCell ref="DJ2:DN2"/>
    <mergeCell ref="DO1:DP1"/>
  </mergeCells>
  <pageMargins left="0.7" right="0.7" top="0.75" bottom="0.75" header="0.3" footer="0.3"/>
  <headerFooter>
    <oddFooter>&amp;R_x000D_&amp;1#&amp;"Aptos"&amp;10&amp;K000000 Official Use Only</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1CA1A4-A4F1-4813-9B84-6D3DB4D182C4}">
  <dimension ref="A1:S54"/>
  <sheetViews>
    <sheetView showGridLines="0" zoomScaleNormal="100" workbookViewId="0">
      <selection activeCell="A5" sqref="A5:H7"/>
    </sheetView>
  </sheetViews>
  <sheetFormatPr defaultColWidth="9" defaultRowHeight="12.6"/>
  <cols>
    <col min="1" max="1" width="14.5" style="14" customWidth="1"/>
    <col min="2" max="2" width="20.375" style="14" customWidth="1"/>
    <col min="3" max="3" width="20.375" style="19" customWidth="1"/>
    <col min="4" max="8" width="10.625" style="14" customWidth="1"/>
    <col min="9" max="9" width="3.375" style="14" customWidth="1"/>
    <col min="10" max="10" width="41.625" style="14" customWidth="1"/>
    <col min="11" max="11" width="6.125" style="14" customWidth="1"/>
    <col min="12" max="12" width="14.875" style="17" customWidth="1"/>
    <col min="13" max="15" width="6.875" style="14" customWidth="1"/>
    <col min="16" max="16" width="8.125" style="14" customWidth="1"/>
    <col min="17" max="17" width="7.625" style="14" customWidth="1"/>
    <col min="18" max="18" width="18.625" style="17" customWidth="1"/>
    <col min="19" max="19" width="6.5" style="53" hidden="1" customWidth="1"/>
    <col min="20" max="20" width="3" style="14" customWidth="1"/>
    <col min="21" max="16384" width="9" style="14"/>
  </cols>
  <sheetData>
    <row r="1" spans="1:19" ht="25.35" customHeight="1">
      <c r="C1" s="15"/>
      <c r="D1" s="15"/>
      <c r="E1" s="16"/>
      <c r="F1" s="16"/>
      <c r="G1" s="16"/>
      <c r="S1" s="105"/>
    </row>
    <row r="2" spans="1:19" ht="23.1" customHeight="1">
      <c r="A2" s="144" t="s">
        <v>0</v>
      </c>
      <c r="B2" s="144"/>
      <c r="C2" s="144"/>
      <c r="D2" s="144"/>
      <c r="E2" s="144"/>
      <c r="F2" s="144"/>
      <c r="G2" s="144"/>
      <c r="H2" s="144"/>
      <c r="S2" s="105"/>
    </row>
    <row r="3" spans="1:19" ht="25.5" customHeight="1">
      <c r="A3" s="144"/>
      <c r="B3" s="144"/>
      <c r="C3" s="144"/>
      <c r="D3" s="144"/>
      <c r="E3" s="144"/>
      <c r="F3" s="144"/>
      <c r="G3" s="144"/>
      <c r="H3" s="144"/>
      <c r="S3" s="105"/>
    </row>
    <row r="4" spans="1:19" ht="29.45" customHeight="1" thickBot="1">
      <c r="A4" s="148" t="s">
        <v>63</v>
      </c>
      <c r="B4" s="148"/>
      <c r="C4" s="148"/>
      <c r="D4" s="148"/>
      <c r="E4" s="148"/>
      <c r="F4" s="148"/>
      <c r="G4" s="148"/>
      <c r="H4" s="148"/>
      <c r="J4" s="149" t="s">
        <v>64</v>
      </c>
      <c r="K4" s="150"/>
      <c r="L4" s="150"/>
      <c r="M4" s="150"/>
      <c r="N4" s="150"/>
      <c r="O4" s="150"/>
      <c r="P4" s="150"/>
      <c r="Q4" s="150"/>
      <c r="R4" s="151"/>
      <c r="S4" s="105"/>
    </row>
    <row r="5" spans="1:19" ht="36" customHeight="1">
      <c r="A5" s="152" t="s">
        <v>65</v>
      </c>
      <c r="B5" s="152"/>
      <c r="C5" s="152"/>
      <c r="D5" s="152"/>
      <c r="E5" s="152"/>
      <c r="F5" s="152"/>
      <c r="G5" s="152"/>
      <c r="H5" s="152"/>
      <c r="J5" s="154" t="s">
        <v>66</v>
      </c>
      <c r="K5" s="154"/>
      <c r="L5" s="154"/>
      <c r="M5" s="154"/>
      <c r="N5" s="154"/>
      <c r="O5" s="154"/>
      <c r="P5" s="154"/>
      <c r="Q5" s="154"/>
      <c r="R5" s="154"/>
      <c r="S5" s="105"/>
    </row>
    <row r="6" spans="1:19" ht="36" customHeight="1">
      <c r="A6" s="153"/>
      <c r="B6" s="153"/>
      <c r="C6" s="153"/>
      <c r="D6" s="153"/>
      <c r="E6" s="153"/>
      <c r="F6" s="153"/>
      <c r="G6" s="153"/>
      <c r="H6" s="153"/>
      <c r="J6" s="147" t="s">
        <v>67</v>
      </c>
      <c r="K6" s="147"/>
      <c r="L6" s="147"/>
      <c r="M6" s="147"/>
      <c r="N6" s="147"/>
      <c r="O6" s="147"/>
      <c r="P6" s="147"/>
      <c r="Q6" s="147"/>
      <c r="R6" s="147"/>
      <c r="S6" s="105"/>
    </row>
    <row r="7" spans="1:19" ht="36" customHeight="1">
      <c r="A7" s="153"/>
      <c r="B7" s="153"/>
      <c r="C7" s="153"/>
      <c r="D7" s="153"/>
      <c r="E7" s="153"/>
      <c r="F7" s="153"/>
      <c r="G7" s="153"/>
      <c r="H7" s="153"/>
      <c r="J7" s="147" t="s">
        <v>68</v>
      </c>
      <c r="K7" s="147"/>
      <c r="L7" s="147"/>
      <c r="M7" s="147"/>
      <c r="N7" s="147"/>
      <c r="O7" s="147"/>
      <c r="P7" s="147"/>
      <c r="Q7" s="147"/>
      <c r="R7" s="147"/>
      <c r="S7" s="105"/>
    </row>
    <row r="8" spans="1:19" ht="36" customHeight="1">
      <c r="A8" s="18"/>
      <c r="B8" s="18"/>
      <c r="C8" s="18"/>
      <c r="D8" s="18"/>
      <c r="E8" s="18"/>
      <c r="F8" s="18"/>
      <c r="G8" s="18"/>
      <c r="H8" s="18"/>
      <c r="J8" s="147" t="s">
        <v>69</v>
      </c>
      <c r="K8" s="147"/>
      <c r="L8" s="147"/>
      <c r="M8" s="147"/>
      <c r="N8" s="147"/>
      <c r="O8" s="147"/>
      <c r="P8" s="147"/>
      <c r="Q8" s="147"/>
      <c r="R8" s="147"/>
      <c r="S8" s="105"/>
    </row>
    <row r="9" spans="1:19" ht="36" customHeight="1">
      <c r="A9" s="18"/>
      <c r="B9" s="18"/>
      <c r="C9" s="18"/>
      <c r="D9" s="145" t="s">
        <v>70</v>
      </c>
      <c r="E9" s="145"/>
      <c r="F9" s="145"/>
      <c r="G9" s="146">
        <f>INPUT!G28</f>
        <v>0</v>
      </c>
      <c r="H9" s="146"/>
      <c r="J9" s="147" t="s">
        <v>71</v>
      </c>
      <c r="K9" s="147"/>
      <c r="L9" s="147"/>
      <c r="M9" s="147"/>
      <c r="N9" s="147"/>
      <c r="O9" s="147"/>
      <c r="P9" s="147"/>
      <c r="Q9" s="147"/>
      <c r="R9" s="147"/>
      <c r="S9" s="105"/>
    </row>
    <row r="10" spans="1:19" ht="36" customHeight="1" thickBot="1">
      <c r="A10" s="18"/>
      <c r="B10" s="18"/>
      <c r="C10" s="18"/>
      <c r="D10" s="18"/>
      <c r="E10" s="18"/>
      <c r="F10" s="18"/>
      <c r="G10" s="18"/>
      <c r="H10" s="18"/>
      <c r="J10" s="155" t="s">
        <v>72</v>
      </c>
      <c r="K10" s="155"/>
      <c r="L10" s="155"/>
      <c r="M10" s="155"/>
      <c r="N10" s="155"/>
      <c r="O10" s="155"/>
      <c r="P10" s="155"/>
      <c r="Q10" s="155"/>
      <c r="R10" s="155"/>
      <c r="S10" s="105"/>
    </row>
    <row r="11" spans="1:19" ht="29.45" customHeight="1" thickBot="1">
      <c r="A11" s="148" t="s">
        <v>73</v>
      </c>
      <c r="B11" s="148"/>
      <c r="C11" s="148"/>
      <c r="D11" s="148"/>
      <c r="E11" s="148"/>
      <c r="F11" s="148"/>
      <c r="G11" s="148"/>
      <c r="H11" s="148"/>
      <c r="J11" s="156" t="s">
        <v>74</v>
      </c>
      <c r="K11" s="157"/>
      <c r="L11" s="157"/>
      <c r="M11" s="157"/>
      <c r="N11" s="157"/>
      <c r="O11" s="157"/>
      <c r="P11" s="157"/>
      <c r="Q11" s="157"/>
      <c r="R11" s="158"/>
      <c r="S11" s="105"/>
    </row>
    <row r="12" spans="1:19" ht="21" customHeight="1">
      <c r="A12" s="141" t="str">
        <f>INPUT!A31</f>
        <v>Does your organization have an equal opportunity employment policy?</v>
      </c>
      <c r="B12" s="141"/>
      <c r="C12" s="141"/>
      <c r="D12" s="141"/>
      <c r="E12" s="141"/>
      <c r="F12" s="143">
        <f>INPUT!F31</f>
        <v>0</v>
      </c>
      <c r="G12" s="143"/>
      <c r="H12" s="143"/>
      <c r="J12" s="159" t="s">
        <v>75</v>
      </c>
      <c r="K12" s="160"/>
      <c r="L12" s="160"/>
      <c r="M12" s="160"/>
      <c r="N12" s="160"/>
      <c r="O12" s="160"/>
      <c r="P12" s="160"/>
      <c r="Q12" s="160"/>
      <c r="R12" s="160"/>
      <c r="S12" s="105"/>
    </row>
    <row r="13" spans="1:19" ht="21" customHeight="1">
      <c r="A13" s="141" t="str">
        <f>INPUT!A32</f>
        <v>Does your recruiting strategy include gender diversity?</v>
      </c>
      <c r="B13" s="141"/>
      <c r="C13" s="141"/>
      <c r="D13" s="141"/>
      <c r="E13" s="141"/>
      <c r="F13" s="142">
        <f>INPUT!F32</f>
        <v>0</v>
      </c>
      <c r="G13" s="142"/>
      <c r="H13" s="142"/>
      <c r="J13" s="159"/>
      <c r="K13" s="160"/>
      <c r="L13" s="160"/>
      <c r="M13" s="160"/>
      <c r="N13" s="160"/>
      <c r="O13" s="160"/>
      <c r="P13" s="160"/>
      <c r="Q13" s="160"/>
      <c r="R13" s="160"/>
      <c r="S13" s="105"/>
    </row>
    <row r="14" spans="1:19" ht="21" customHeight="1">
      <c r="A14" s="141" t="str">
        <f>INPUT!A33</f>
        <v>Are employee promotions and development opportunities reviewed by gender?</v>
      </c>
      <c r="B14" s="141"/>
      <c r="C14" s="141"/>
      <c r="D14" s="141"/>
      <c r="E14" s="141"/>
      <c r="F14" s="142">
        <f>INPUT!F33</f>
        <v>0</v>
      </c>
      <c r="G14" s="142"/>
      <c r="H14" s="142"/>
      <c r="J14" s="159"/>
      <c r="K14" s="160"/>
      <c r="L14" s="160"/>
      <c r="M14" s="160"/>
      <c r="N14" s="160"/>
      <c r="O14" s="160"/>
      <c r="P14" s="160"/>
      <c r="Q14" s="160"/>
      <c r="R14" s="160"/>
      <c r="S14" s="105"/>
    </row>
    <row r="15" spans="1:19" ht="21" customHeight="1">
      <c r="A15" s="141" t="str">
        <f>INPUT!A34</f>
        <v>Does the organization have an anti-sexual harrassment policy?</v>
      </c>
      <c r="B15" s="141"/>
      <c r="C15" s="141"/>
      <c r="D15" s="141"/>
      <c r="E15" s="141"/>
      <c r="F15" s="142">
        <f>INPUT!F34</f>
        <v>0</v>
      </c>
      <c r="G15" s="142"/>
      <c r="H15" s="142"/>
      <c r="J15" s="159"/>
      <c r="K15" s="160"/>
      <c r="L15" s="160"/>
      <c r="M15" s="160"/>
      <c r="N15" s="160"/>
      <c r="O15" s="160"/>
      <c r="P15" s="160"/>
      <c r="Q15" s="160"/>
      <c r="R15" s="160"/>
      <c r="S15" s="105"/>
    </row>
    <row r="16" spans="1:19" ht="21" customHeight="1">
      <c r="A16" s="141" t="str">
        <f>INPUT!A35</f>
        <v>Does the organization have an anti-discrimination policy?</v>
      </c>
      <c r="B16" s="141"/>
      <c r="C16" s="141"/>
      <c r="D16" s="141"/>
      <c r="E16" s="141"/>
      <c r="F16" s="142">
        <f>INPUT!F35</f>
        <v>0</v>
      </c>
      <c r="G16" s="142"/>
      <c r="H16" s="142"/>
      <c r="J16" s="159"/>
      <c r="K16" s="160"/>
      <c r="L16" s="160"/>
      <c r="M16" s="160"/>
      <c r="N16" s="160"/>
      <c r="O16" s="160"/>
      <c r="P16" s="160"/>
      <c r="Q16" s="160"/>
      <c r="R16" s="160"/>
      <c r="S16" s="105"/>
    </row>
    <row r="17" spans="1:19" ht="26.25" customHeight="1">
      <c r="A17" s="141" t="str">
        <f>INPUT!A36</f>
        <v>Does the organization review pay by gender?</v>
      </c>
      <c r="B17" s="141"/>
      <c r="C17" s="141"/>
      <c r="D17" s="141"/>
      <c r="E17" s="141"/>
      <c r="F17" s="142">
        <f>INPUT!F36</f>
        <v>0</v>
      </c>
      <c r="G17" s="142"/>
      <c r="H17" s="142"/>
    </row>
    <row r="18" spans="1:19" ht="24.75" customHeight="1" thickBot="1">
      <c r="D18" s="20"/>
      <c r="E18" s="20"/>
      <c r="F18" s="20"/>
      <c r="G18" s="20"/>
      <c r="H18" s="20"/>
    </row>
    <row r="19" spans="1:19" ht="35.1" customHeight="1" thickBot="1">
      <c r="A19" s="163" t="s">
        <v>29</v>
      </c>
      <c r="B19" s="164"/>
      <c r="C19" s="165"/>
      <c r="D19" s="21" t="s">
        <v>30</v>
      </c>
      <c r="E19" s="22" t="s">
        <v>31</v>
      </c>
      <c r="F19" s="23" t="s">
        <v>32</v>
      </c>
      <c r="G19" s="24" t="s">
        <v>33</v>
      </c>
      <c r="H19" s="25" t="s">
        <v>34</v>
      </c>
      <c r="J19" s="96" t="s">
        <v>76</v>
      </c>
      <c r="K19" s="166" t="s">
        <v>77</v>
      </c>
      <c r="L19" s="166"/>
      <c r="M19" s="26" t="s">
        <v>30</v>
      </c>
      <c r="N19" s="22" t="s">
        <v>31</v>
      </c>
      <c r="O19" s="23" t="s">
        <v>32</v>
      </c>
      <c r="P19" s="24" t="s">
        <v>33</v>
      </c>
      <c r="Q19" s="25" t="s">
        <v>34</v>
      </c>
      <c r="R19" s="27" t="s">
        <v>78</v>
      </c>
      <c r="S19" s="105"/>
    </row>
    <row r="20" spans="1:19" ht="33.6" customHeight="1" thickBot="1">
      <c r="B20" s="129" t="str">
        <f>INPUT!B40</f>
        <v>Board members</v>
      </c>
      <c r="C20" s="130"/>
      <c r="D20" s="28">
        <f>INPUT!D40</f>
        <v>0</v>
      </c>
      <c r="E20" s="29">
        <f>INPUT!E40</f>
        <v>0</v>
      </c>
      <c r="F20" s="30">
        <f>INPUT!F40</f>
        <v>0</v>
      </c>
      <c r="G20" s="31">
        <f>INPUT!G40</f>
        <v>0</v>
      </c>
      <c r="H20" s="32">
        <f>INPUT!H40</f>
        <v>0</v>
      </c>
      <c r="J20" s="33" t="str">
        <f>B20</f>
        <v>Board members</v>
      </c>
      <c r="K20" s="34" t="str">
        <f>IF(H20=0,"",(1-G20/H20))</f>
        <v/>
      </c>
      <c r="L20" s="35" t="str">
        <f>IF(K20="",Backend!$B$9,VLOOKUP(K20,Backend!$A$9:$B$12,2,TRUE))</f>
        <v>Data not available or reliable</v>
      </c>
      <c r="M20" s="36" t="str">
        <f>IF(OR($L20=Backend!$B$9,$H20=0),"",D20/$H20)</f>
        <v/>
      </c>
      <c r="N20" s="37" t="str">
        <f>IF(OR($L20=Backend!$B$9,$H20=0),"",E20/$H20)</f>
        <v/>
      </c>
      <c r="O20" s="38" t="str">
        <f>IF(OR($L20=Backend!$B$9,$H20=0),"",F20/$H20)</f>
        <v/>
      </c>
      <c r="P20" s="39" t="str">
        <f>IF(OR($L20=Backend!$B$9,$H20=0),"",G20/$H20)</f>
        <v/>
      </c>
      <c r="Q20" s="40">
        <f>SUM(M20:P20)</f>
        <v>0</v>
      </c>
      <c r="R20" s="41" t="str">
        <f>IF(S20="No data","No data",VLOOKUP(S20,Backend!$A$16:$B$18,2,TRUE))</f>
        <v>No data</v>
      </c>
      <c r="S20" s="105" t="str">
        <f>IF(L20=Backend!$B$9,"No data",ABS(M20-N20)*100)</f>
        <v>No data</v>
      </c>
    </row>
    <row r="21" spans="1:19" ht="33.6" customHeight="1" thickBot="1">
      <c r="B21" s="129" t="str">
        <f>INPUT!B41</f>
        <v>All full time salaried employees</v>
      </c>
      <c r="C21" s="130"/>
      <c r="D21" s="28">
        <f>INPUT!D41</f>
        <v>0</v>
      </c>
      <c r="E21" s="29">
        <f>INPUT!E41</f>
        <v>0</v>
      </c>
      <c r="F21" s="30">
        <f>INPUT!F41</f>
        <v>0</v>
      </c>
      <c r="G21" s="31">
        <f>INPUT!G41</f>
        <v>0</v>
      </c>
      <c r="H21" s="32">
        <f>INPUT!H41</f>
        <v>0</v>
      </c>
      <c r="J21" s="33" t="str">
        <f t="shared" ref="J21:J24" si="0">B21</f>
        <v>All full time salaried employees</v>
      </c>
      <c r="K21" s="34" t="str">
        <f t="shared" ref="K21:K24" si="1">IF(H21=0,"",(1-G21/H21))</f>
        <v/>
      </c>
      <c r="L21" s="35" t="str">
        <f>IF(K21="",Backend!$B$9,VLOOKUP(K21,Backend!$A$9:$B$12,2,TRUE))</f>
        <v>Data not available or reliable</v>
      </c>
      <c r="M21" s="36" t="str">
        <f>IF(OR($L21=Backend!$B$9,$H21=0),"",D21/$H21)</f>
        <v/>
      </c>
      <c r="N21" s="37" t="str">
        <f>IF(OR($L21=Backend!$B$9,$H21=0),"",E21/$H21)</f>
        <v/>
      </c>
      <c r="O21" s="38" t="str">
        <f>IF(OR($L21=Backend!$B$9,$H21=0),"",F21/$H21)</f>
        <v/>
      </c>
      <c r="P21" s="39" t="str">
        <f>IF(OR($L21=Backend!$B$9,$H21=0),"",G21/$H21)</f>
        <v/>
      </c>
      <c r="Q21" s="40">
        <f t="shared" ref="Q21:Q24" si="2">SUM(M21:P21)</f>
        <v>0</v>
      </c>
      <c r="R21" s="41" t="str">
        <f>IF(S21="No data","No data",VLOOKUP(S21,Backend!$A$16:$B$18,2,TRUE))</f>
        <v>No data</v>
      </c>
      <c r="S21" s="105" t="str">
        <f>IF(L21=Backend!$B$9,"No data",ABS(M21-N21)*100)</f>
        <v>No data</v>
      </c>
    </row>
    <row r="22" spans="1:19" ht="33.6" customHeight="1" thickBot="1">
      <c r="A22" s="42"/>
      <c r="B22" s="129" t="str">
        <f>INPUT!B42</f>
        <v>Executive management (CEO and CEO direct reports)</v>
      </c>
      <c r="C22" s="130"/>
      <c r="D22" s="28">
        <f>INPUT!D42</f>
        <v>0</v>
      </c>
      <c r="E22" s="29">
        <f>INPUT!E42</f>
        <v>0</v>
      </c>
      <c r="F22" s="30">
        <f>INPUT!F42</f>
        <v>0</v>
      </c>
      <c r="G22" s="31">
        <f>INPUT!G42</f>
        <v>0</v>
      </c>
      <c r="H22" s="32">
        <f>INPUT!H42</f>
        <v>0</v>
      </c>
      <c r="J22" s="79" t="str">
        <f t="shared" si="0"/>
        <v>Executive management (CEO and CEO direct reports)</v>
      </c>
      <c r="K22" s="34" t="str">
        <f t="shared" si="1"/>
        <v/>
      </c>
      <c r="L22" s="35" t="str">
        <f>IF(K22="",Backend!$B$9,VLOOKUP(K22,Backend!$A$9:$B$12,2,TRUE))</f>
        <v>Data not available or reliable</v>
      </c>
      <c r="M22" s="36" t="str">
        <f>IF(OR($L22=Backend!$B$9,$H22=0),"",D22/$H22)</f>
        <v/>
      </c>
      <c r="N22" s="37" t="str">
        <f>IF(OR($L22=Backend!$B$9,$H22=0),"",E22/$H22)</f>
        <v/>
      </c>
      <c r="O22" s="38" t="str">
        <f>IF(OR($L22=Backend!$B$9,$H22=0),"",F22/$H22)</f>
        <v/>
      </c>
      <c r="P22" s="39" t="str">
        <f>IF(OR($L22=Backend!$B$9,$H22=0),"",G22/$H22)</f>
        <v/>
      </c>
      <c r="Q22" s="40">
        <f t="shared" si="2"/>
        <v>0</v>
      </c>
      <c r="R22" s="41" t="str">
        <f>IF(S22="No data","No data",VLOOKUP(S22,Backend!$A$16:$B$18,2,TRUE))</f>
        <v>No data</v>
      </c>
      <c r="S22" s="105" t="str">
        <f>IF(L22=Backend!$B$9,"No data",ABS(M22-N22)*100)</f>
        <v>No data</v>
      </c>
    </row>
    <row r="23" spans="1:19" ht="33.6" customHeight="1" thickBot="1">
      <c r="A23" s="42"/>
      <c r="B23" s="129" t="str">
        <f>INPUT!B43</f>
        <v>People managers (include only full time employees)</v>
      </c>
      <c r="C23" s="130"/>
      <c r="D23" s="28">
        <f>INPUT!D43</f>
        <v>0</v>
      </c>
      <c r="E23" s="29">
        <f>INPUT!E43</f>
        <v>0</v>
      </c>
      <c r="F23" s="30">
        <f>INPUT!F43</f>
        <v>0</v>
      </c>
      <c r="G23" s="31">
        <f>INPUT!G43</f>
        <v>0</v>
      </c>
      <c r="H23" s="32">
        <f>INPUT!H43</f>
        <v>0</v>
      </c>
      <c r="J23" s="33" t="str">
        <f t="shared" si="0"/>
        <v>People managers (include only full time employees)</v>
      </c>
      <c r="K23" s="34" t="str">
        <f t="shared" si="1"/>
        <v/>
      </c>
      <c r="L23" s="35" t="str">
        <f>IF(K23="",Backend!$B$9,VLOOKUP(K23,Backend!$A$9:$B$12,2,TRUE))</f>
        <v>Data not available or reliable</v>
      </c>
      <c r="M23" s="36" t="str">
        <f>IF(OR($L23=Backend!$B$9,$H23=0),"",D23/$H23)</f>
        <v/>
      </c>
      <c r="N23" s="37" t="str">
        <f>IF(OR($L23=Backend!$B$9,$H23=0),"",E23/$H23)</f>
        <v/>
      </c>
      <c r="O23" s="38" t="str">
        <f>IF(OR($L23=Backend!$B$9,$H23=0),"",F23/$H23)</f>
        <v/>
      </c>
      <c r="P23" s="39" t="str">
        <f>IF(OR($L23=Backend!$B$9,$H23=0),"",G23/$H23)</f>
        <v/>
      </c>
      <c r="Q23" s="40">
        <f t="shared" si="2"/>
        <v>0</v>
      </c>
      <c r="R23" s="41" t="str">
        <f>IF(S23="No data","No data",VLOOKUP(S23,Backend!$A$16:$B$18,2,TRUE))</f>
        <v>No data</v>
      </c>
      <c r="S23" s="105" t="str">
        <f>IF(L23=Backend!$B$9,"No data",ABS(M23-N23)*100)</f>
        <v>No data</v>
      </c>
    </row>
    <row r="24" spans="1:19" ht="33.6" customHeight="1" thickBot="1">
      <c r="A24" s="42"/>
      <c r="B24" s="129" t="str">
        <f>INPUT!B44</f>
        <v>Licensed individual agents</v>
      </c>
      <c r="C24" s="130"/>
      <c r="D24" s="43">
        <f>INPUT!D44</f>
        <v>0</v>
      </c>
      <c r="E24" s="44">
        <f>INPUT!E44</f>
        <v>0</v>
      </c>
      <c r="F24" s="45">
        <f>INPUT!F44</f>
        <v>0</v>
      </c>
      <c r="G24" s="46">
        <f>INPUT!G44</f>
        <v>0</v>
      </c>
      <c r="H24" s="47">
        <f>INPUT!H44</f>
        <v>0</v>
      </c>
      <c r="J24" s="33" t="str">
        <f t="shared" si="0"/>
        <v>Licensed individual agents</v>
      </c>
      <c r="K24" s="48" t="str">
        <f t="shared" si="1"/>
        <v/>
      </c>
      <c r="L24" s="35" t="str">
        <f>IF(K24="",Backend!$B$9,VLOOKUP(K24,Backend!$A$9:$B$12,2,TRUE))</f>
        <v>Data not available or reliable</v>
      </c>
      <c r="M24" s="49" t="str">
        <f>IF(OR($L24=Backend!$B$9,$H24=0),"",D24/$H24)</f>
        <v/>
      </c>
      <c r="N24" s="50" t="str">
        <f>IF(OR($L24=Backend!$B$9,$H24=0),"",E24/$H24)</f>
        <v/>
      </c>
      <c r="O24" s="51" t="str">
        <f>IF(OR($L24=Backend!$B$9,$H24=0),"",F24/$H24)</f>
        <v/>
      </c>
      <c r="P24" s="52" t="str">
        <f>IF(OR($L24=Backend!$B$9,$H24=0),"",G24/$H24)</f>
        <v/>
      </c>
      <c r="Q24" s="40">
        <f t="shared" si="2"/>
        <v>0</v>
      </c>
      <c r="R24" s="41" t="str">
        <f>IF(S24="No data","No data",VLOOKUP(S24,Backend!$A$16:$B$18,2,TRUE))</f>
        <v>No data</v>
      </c>
      <c r="S24" s="105" t="str">
        <f>IF(L24=Backend!$B$9,"No data",ABS(M24-N24)*100)</f>
        <v>No data</v>
      </c>
    </row>
    <row r="25" spans="1:19" s="53" customFormat="1" ht="50.85" customHeight="1" thickBot="1">
      <c r="C25" s="54"/>
      <c r="D25" s="55"/>
      <c r="E25" s="55"/>
      <c r="F25" s="55"/>
      <c r="G25" s="55"/>
      <c r="H25" s="55"/>
      <c r="L25" s="56"/>
      <c r="R25" s="56"/>
    </row>
    <row r="26" spans="1:19" ht="35.1" customHeight="1" thickBot="1">
      <c r="A26" s="163" t="s">
        <v>40</v>
      </c>
      <c r="B26" s="164"/>
      <c r="C26" s="165"/>
      <c r="D26" s="26" t="s">
        <v>30</v>
      </c>
      <c r="E26" s="22" t="s">
        <v>31</v>
      </c>
      <c r="F26" s="23" t="s">
        <v>32</v>
      </c>
      <c r="G26" s="24" t="s">
        <v>33</v>
      </c>
      <c r="H26" s="25" t="s">
        <v>34</v>
      </c>
      <c r="J26" s="96" t="s">
        <v>79</v>
      </c>
      <c r="K26" s="166" t="s">
        <v>77</v>
      </c>
      <c r="L26" s="166"/>
      <c r="M26" s="26" t="s">
        <v>30</v>
      </c>
      <c r="N26" s="22" t="s">
        <v>31</v>
      </c>
      <c r="O26" s="23" t="s">
        <v>32</v>
      </c>
      <c r="P26" s="24" t="s">
        <v>33</v>
      </c>
      <c r="Q26" s="25" t="s">
        <v>34</v>
      </c>
      <c r="R26" s="27" t="s">
        <v>78</v>
      </c>
      <c r="S26" s="105"/>
    </row>
    <row r="27" spans="1:19" ht="26.85" customHeight="1" thickBot="1">
      <c r="B27" s="161" t="str">
        <f>INPUT!B47</f>
        <v>Board members</v>
      </c>
      <c r="C27" s="162"/>
      <c r="D27" s="28">
        <f>INPUT!D47</f>
        <v>0</v>
      </c>
      <c r="E27" s="29">
        <f>INPUT!E47</f>
        <v>0</v>
      </c>
      <c r="F27" s="30">
        <f>INPUT!F47</f>
        <v>0</v>
      </c>
      <c r="G27" s="31">
        <f>INPUT!G47</f>
        <v>0</v>
      </c>
      <c r="H27" s="32">
        <f>INPUT!H47</f>
        <v>0</v>
      </c>
      <c r="J27" s="33" t="str">
        <f>B27</f>
        <v>Board members</v>
      </c>
      <c r="K27" s="48" t="str">
        <f t="shared" ref="K27:K31" si="3">IF(H27=0,"",(1-G27/H27))</f>
        <v/>
      </c>
      <c r="L27" s="35" t="str">
        <f>IF(K27="",Backend!$B$9,VLOOKUP(K27,Backend!$A$9:$B$12,2,TRUE))</f>
        <v>Data not available or reliable</v>
      </c>
      <c r="M27" s="49" t="str">
        <f>IF(OR($L27=Backend!$B$9,$H27=0),"",D27/$H27)</f>
        <v/>
      </c>
      <c r="N27" s="50" t="str">
        <f>IF(OR($L27=Backend!$B$9,$H27=0),"",E27/$H27)</f>
        <v/>
      </c>
      <c r="O27" s="51" t="str">
        <f>IF(OR($L27=Backend!$B$9,$H27=0),"",F27/$H27)</f>
        <v/>
      </c>
      <c r="P27" s="52" t="str">
        <f>IF(OR($L27=Backend!$B$9,$H27=0),"",G27/$H27)</f>
        <v/>
      </c>
      <c r="Q27" s="40">
        <f t="shared" ref="Q27:Q31" si="4">SUM(M27:P27)</f>
        <v>0</v>
      </c>
      <c r="R27" s="41" t="str">
        <f>IF(S27="No data","No data",VLOOKUP(S27,Backend!$A$16:$B$18,2,TRUE))</f>
        <v>No data</v>
      </c>
      <c r="S27" s="105" t="str">
        <f>IF(L27=Backend!$B$9,"No data",ABS(M27-N27)*100)</f>
        <v>No data</v>
      </c>
    </row>
    <row r="28" spans="1:19" ht="27.6" customHeight="1" thickBot="1">
      <c r="B28" s="161" t="str">
        <f>INPUT!B48</f>
        <v>All full time salaried employees</v>
      </c>
      <c r="C28" s="162"/>
      <c r="D28" s="28">
        <f>INPUT!D48</f>
        <v>0</v>
      </c>
      <c r="E28" s="29">
        <f>INPUT!E48</f>
        <v>0</v>
      </c>
      <c r="F28" s="30">
        <f>INPUT!F48</f>
        <v>0</v>
      </c>
      <c r="G28" s="31">
        <f>INPUT!G48</f>
        <v>0</v>
      </c>
      <c r="H28" s="32">
        <f>INPUT!H48</f>
        <v>0</v>
      </c>
      <c r="J28" s="33" t="str">
        <f t="shared" ref="J28:J31" si="5">B28</f>
        <v>All full time salaried employees</v>
      </c>
      <c r="K28" s="48" t="str">
        <f t="shared" si="3"/>
        <v/>
      </c>
      <c r="L28" s="35" t="str">
        <f>IF(K28="",Backend!$B$9,VLOOKUP(K28,Backend!$A$9:$B$12,2,TRUE))</f>
        <v>Data not available or reliable</v>
      </c>
      <c r="M28" s="49" t="str">
        <f>IF(OR($L28=Backend!$B$9,$H28=0),"",D28/$H28)</f>
        <v/>
      </c>
      <c r="N28" s="50" t="str">
        <f>IF(OR($L28=Backend!$B$9,$H28=0),"",E28/$H28)</f>
        <v/>
      </c>
      <c r="O28" s="51" t="str">
        <f>IF(OR($L28=Backend!$B$9,$H28=0),"",F28/$H28)</f>
        <v/>
      </c>
      <c r="P28" s="52" t="str">
        <f>IF(OR($L28=Backend!$B$9,$H28=0),"",G28/$H28)</f>
        <v/>
      </c>
      <c r="Q28" s="40">
        <f t="shared" si="4"/>
        <v>0</v>
      </c>
      <c r="R28" s="41" t="str">
        <f>IF(S28="No data","No data",VLOOKUP(S28,Backend!$A$16:$B$18,2,TRUE))</f>
        <v>No data</v>
      </c>
      <c r="S28" s="105" t="str">
        <f>IF(L28=Backend!$B$9,"No data",ABS(M28-N28)*100)</f>
        <v>No data</v>
      </c>
    </row>
    <row r="29" spans="1:19" ht="26.85" customHeight="1" thickBot="1">
      <c r="A29" s="42"/>
      <c r="B29" s="161" t="str">
        <f>INPUT!B49</f>
        <v>Executive management (CEO and CEO direct reports)</v>
      </c>
      <c r="C29" s="162"/>
      <c r="D29" s="28">
        <f>INPUT!D49</f>
        <v>0</v>
      </c>
      <c r="E29" s="29">
        <f>INPUT!E49</f>
        <v>0</v>
      </c>
      <c r="F29" s="30">
        <f>INPUT!F49</f>
        <v>0</v>
      </c>
      <c r="G29" s="31">
        <f>INPUT!G49</f>
        <v>0</v>
      </c>
      <c r="H29" s="32">
        <f>INPUT!H49</f>
        <v>0</v>
      </c>
      <c r="J29" s="33" t="str">
        <f t="shared" si="5"/>
        <v>Executive management (CEO and CEO direct reports)</v>
      </c>
      <c r="K29" s="48" t="str">
        <f t="shared" si="3"/>
        <v/>
      </c>
      <c r="L29" s="35" t="str">
        <f>IF(K29="",Backend!$B$9,VLOOKUP(K29,Backend!$A$9:$B$12,2,TRUE))</f>
        <v>Data not available or reliable</v>
      </c>
      <c r="M29" s="49" t="str">
        <f>IF(OR($L29=Backend!$B$9,$H29=0),"",D29/$H29)</f>
        <v/>
      </c>
      <c r="N29" s="50" t="str">
        <f>IF(OR($L29=Backend!$B$9,$H29=0),"",E29/$H29)</f>
        <v/>
      </c>
      <c r="O29" s="51" t="str">
        <f>IF(OR($L29=Backend!$B$9,$H29=0),"",F29/$H29)</f>
        <v/>
      </c>
      <c r="P29" s="52" t="str">
        <f>IF(OR($L29=Backend!$B$9,$H29=0),"",G29/$H29)</f>
        <v/>
      </c>
      <c r="Q29" s="40">
        <f t="shared" si="4"/>
        <v>0</v>
      </c>
      <c r="R29" s="41" t="str">
        <f>IF(S29="No data","No data",VLOOKUP(S29,Backend!$A$16:$B$18,2,TRUE))</f>
        <v>No data</v>
      </c>
      <c r="S29" s="105" t="str">
        <f>IF(L29=Backend!$B$9,"No data",ABS(M29-N29)*100)</f>
        <v>No data</v>
      </c>
    </row>
    <row r="30" spans="1:19" ht="26.85" customHeight="1" thickBot="1">
      <c r="A30" s="42"/>
      <c r="B30" s="161" t="str">
        <f>INPUT!B50</f>
        <v>People managers (full time employees)</v>
      </c>
      <c r="C30" s="162"/>
      <c r="D30" s="28">
        <f>INPUT!D50</f>
        <v>0</v>
      </c>
      <c r="E30" s="29">
        <f>INPUT!E50</f>
        <v>0</v>
      </c>
      <c r="F30" s="30">
        <f>INPUT!F50</f>
        <v>0</v>
      </c>
      <c r="G30" s="31">
        <f>INPUT!G50</f>
        <v>0</v>
      </c>
      <c r="H30" s="32">
        <f>INPUT!H50</f>
        <v>0</v>
      </c>
      <c r="J30" s="33" t="str">
        <f t="shared" si="5"/>
        <v>People managers (full time employees)</v>
      </c>
      <c r="K30" s="48" t="str">
        <f t="shared" si="3"/>
        <v/>
      </c>
      <c r="L30" s="35" t="str">
        <f>IF(K30="",Backend!$B$9,VLOOKUP(K30,Backend!$A$9:$B$12,2,TRUE))</f>
        <v>Data not available or reliable</v>
      </c>
      <c r="M30" s="49" t="str">
        <f>IF(OR($L30=Backend!$B$9,$H30=0),"",D30/$H30)</f>
        <v/>
      </c>
      <c r="N30" s="50" t="str">
        <f>IF(OR($L30=Backend!$B$9,$H30=0),"",E30/$H30)</f>
        <v/>
      </c>
      <c r="O30" s="51" t="str">
        <f>IF(OR($L30=Backend!$B$9,$H30=0),"",F30/$H30)</f>
        <v/>
      </c>
      <c r="P30" s="52" t="str">
        <f>IF(OR($L30=Backend!$B$9,$H30=0),"",G30/$H30)</f>
        <v/>
      </c>
      <c r="Q30" s="40">
        <f t="shared" si="4"/>
        <v>0</v>
      </c>
      <c r="R30" s="41" t="str">
        <f>IF(S30="No data","No data",VLOOKUP(S30,Backend!$A$16:$B$18,2,TRUE))</f>
        <v>No data</v>
      </c>
      <c r="S30" s="105" t="str">
        <f>IF(L30=Backend!$B$9,"No data",ABS(M30-N30)*100)</f>
        <v>No data</v>
      </c>
    </row>
    <row r="31" spans="1:19" ht="28.35" customHeight="1" thickBot="1">
      <c r="A31" s="42"/>
      <c r="B31" s="161" t="str">
        <f>INPUT!B51</f>
        <v>Licensed individual agents</v>
      </c>
      <c r="C31" s="162"/>
      <c r="D31" s="43">
        <f>INPUT!D51</f>
        <v>0</v>
      </c>
      <c r="E31" s="44">
        <f>INPUT!E51</f>
        <v>0</v>
      </c>
      <c r="F31" s="45">
        <f>INPUT!F51</f>
        <v>0</v>
      </c>
      <c r="G31" s="46">
        <f>INPUT!G51</f>
        <v>0</v>
      </c>
      <c r="H31" s="47">
        <f>INPUT!H51</f>
        <v>0</v>
      </c>
      <c r="J31" s="33" t="str">
        <f t="shared" si="5"/>
        <v>Licensed individual agents</v>
      </c>
      <c r="K31" s="48" t="str">
        <f t="shared" si="3"/>
        <v/>
      </c>
      <c r="L31" s="35" t="str">
        <f>IF(K31="",Backend!$B$9,VLOOKUP(K31,Backend!$A$9:$B$12,2,TRUE))</f>
        <v>Data not available or reliable</v>
      </c>
      <c r="M31" s="49" t="str">
        <f>IF(OR($L31=Backend!$B$9,$H31=0),"",D31/$H31)</f>
        <v/>
      </c>
      <c r="N31" s="50" t="str">
        <f>IF(OR($L31=Backend!$B$9,$H31=0),"",E31/$H31)</f>
        <v/>
      </c>
      <c r="O31" s="51" t="str">
        <f>IF(OR($L31=Backend!$B$9,$H31=0),"",F31/$H31)</f>
        <v/>
      </c>
      <c r="P31" s="52" t="str">
        <f>IF(OR($L31=Backend!$B$9,$H31=0),"",G31/$H31)</f>
        <v/>
      </c>
      <c r="Q31" s="40">
        <f t="shared" si="4"/>
        <v>0</v>
      </c>
      <c r="R31" s="41" t="str">
        <f>IF(S31="No data","No data",VLOOKUP(S31,Backend!$A$16:$B$18,2,TRUE))</f>
        <v>No data</v>
      </c>
      <c r="S31" s="105" t="str">
        <f>IF(L31=Backend!$B$9,"No data",ABS(M31-N31)*100)</f>
        <v>No data</v>
      </c>
    </row>
    <row r="32" spans="1:19" ht="50.85" customHeight="1" thickBot="1"/>
    <row r="33" spans="1:19" ht="35.1" customHeight="1" thickBot="1">
      <c r="A33" s="163" t="s">
        <v>80</v>
      </c>
      <c r="B33" s="164"/>
      <c r="C33" s="165"/>
      <c r="D33" s="26" t="s">
        <v>30</v>
      </c>
      <c r="E33" s="22" t="s">
        <v>31</v>
      </c>
      <c r="F33" s="23" t="s">
        <v>32</v>
      </c>
      <c r="G33" s="24" t="s">
        <v>33</v>
      </c>
      <c r="H33" s="25" t="s">
        <v>34</v>
      </c>
      <c r="J33" s="96" t="s">
        <v>81</v>
      </c>
      <c r="K33" s="166" t="s">
        <v>77</v>
      </c>
      <c r="L33" s="166"/>
      <c r="M33" s="26" t="s">
        <v>30</v>
      </c>
      <c r="N33" s="22" t="s">
        <v>31</v>
      </c>
      <c r="O33" s="23" t="s">
        <v>32</v>
      </c>
      <c r="P33" s="24" t="s">
        <v>33</v>
      </c>
      <c r="Q33" s="25" t="s">
        <v>47</v>
      </c>
      <c r="R33" s="27" t="s">
        <v>78</v>
      </c>
      <c r="S33" s="105"/>
    </row>
    <row r="34" spans="1:19" ht="26.85" customHeight="1" thickBot="1">
      <c r="B34" s="161" t="str">
        <f>INPUT!B54</f>
        <v>Board members</v>
      </c>
      <c r="C34" s="162"/>
      <c r="D34" s="43">
        <f>INPUT!D54</f>
        <v>0</v>
      </c>
      <c r="E34" s="44">
        <f>INPUT!E54</f>
        <v>0</v>
      </c>
      <c r="F34" s="45">
        <f>INPUT!F54</f>
        <v>0</v>
      </c>
      <c r="G34" s="46">
        <f>INPUT!G54</f>
        <v>0</v>
      </c>
      <c r="H34" s="47">
        <f>INPUT!H54</f>
        <v>0</v>
      </c>
      <c r="J34" s="33" t="str">
        <f>B34</f>
        <v>Board members</v>
      </c>
      <c r="K34" s="48" t="str">
        <f t="shared" ref="K34:K38" si="6">IF(H34=0,"",(1-G34/H34))</f>
        <v/>
      </c>
      <c r="L34" s="35" t="str">
        <f>IF(K34="",Backend!$B$9,VLOOKUP(K34,Backend!$A$9:$B$12,2,TRUE))</f>
        <v>Data not available or reliable</v>
      </c>
      <c r="M34" s="57" t="str">
        <f>IF(OR($L34=Backend!$B$9,D20=0),"",D34/D20)</f>
        <v/>
      </c>
      <c r="N34" s="58" t="str">
        <f>IF(OR($L34=Backend!$B$9,E20=0),"",E34/E20)</f>
        <v/>
      </c>
      <c r="O34" s="59" t="str">
        <f>IF(OR($L34=Backend!$B$9,F20=0),"",F34/F20)</f>
        <v/>
      </c>
      <c r="P34" s="60" t="str">
        <f>IF(OR($L34=Backend!$B$9,G20=0),"",G34/G20)</f>
        <v/>
      </c>
      <c r="Q34" s="61" t="str">
        <f>IF(OR($L34=Backend!$B$9,H20=0),"",H34/H20)</f>
        <v/>
      </c>
      <c r="R34" s="41" t="str">
        <f>IF(S34="No data","No data",VLOOKUP(S34,Backend!$A$23:$B$25,2,TRUE))</f>
        <v>No data</v>
      </c>
      <c r="S34" s="105" t="str">
        <f>IF(L34=Backend!$B$9,"No data",ABS(M34-N34)*100)</f>
        <v>No data</v>
      </c>
    </row>
    <row r="35" spans="1:19" ht="27.6" customHeight="1" thickBot="1">
      <c r="B35" s="161" t="str">
        <f>INPUT!B55</f>
        <v>All full time salaried employees</v>
      </c>
      <c r="C35" s="162"/>
      <c r="D35" s="43">
        <f>INPUT!D55</f>
        <v>0</v>
      </c>
      <c r="E35" s="29">
        <f>INPUT!E55</f>
        <v>0</v>
      </c>
      <c r="F35" s="30">
        <f>INPUT!F55</f>
        <v>0</v>
      </c>
      <c r="G35" s="31">
        <f>INPUT!G55</f>
        <v>0</v>
      </c>
      <c r="H35" s="32">
        <f>INPUT!H55</f>
        <v>0</v>
      </c>
      <c r="J35" s="33" t="str">
        <f t="shared" ref="J35:J38" si="7">B35</f>
        <v>All full time salaried employees</v>
      </c>
      <c r="K35" s="48" t="str">
        <f t="shared" si="6"/>
        <v/>
      </c>
      <c r="L35" s="35" t="str">
        <f>IF(K35="",Backend!$B$9,VLOOKUP(K35,Backend!$A$9:$B$12,2,TRUE))</f>
        <v>Data not available or reliable</v>
      </c>
      <c r="M35" s="57" t="str">
        <f>IF(OR($L35=Backend!$B$9,D21=0),"",D35/D21)</f>
        <v/>
      </c>
      <c r="N35" s="58" t="str">
        <f>IF(OR($L35=Backend!$B$9,E21=0),"",E35/E21)</f>
        <v/>
      </c>
      <c r="O35" s="59" t="str">
        <f>IF(OR($L35=Backend!$B$9,F21=0),"",F35/F21)</f>
        <v/>
      </c>
      <c r="P35" s="60" t="str">
        <f>IF(OR($L35=Backend!$B$9,G21=0),"",G35/G21)</f>
        <v/>
      </c>
      <c r="Q35" s="61" t="str">
        <f>IF(OR($L35=Backend!$B$9,H21=0),"",H35/H21)</f>
        <v/>
      </c>
      <c r="R35" s="41" t="str">
        <f>IF(S35="No data","No data",VLOOKUP(S35,Backend!$A$23:$B$25,2,TRUE))</f>
        <v>No data</v>
      </c>
      <c r="S35" s="105" t="str">
        <f>IF(L35=Backend!$B$9,"No data",ABS(M35-N35)*100)</f>
        <v>No data</v>
      </c>
    </row>
    <row r="36" spans="1:19" ht="26.85" customHeight="1" thickBot="1">
      <c r="A36" s="42"/>
      <c r="B36" s="161" t="str">
        <f>INPUT!B56</f>
        <v>Executive management (CEO and CEO direct reports)</v>
      </c>
      <c r="C36" s="162"/>
      <c r="D36" s="43">
        <f>INPUT!D56</f>
        <v>0</v>
      </c>
      <c r="E36" s="29">
        <f>INPUT!E56</f>
        <v>0</v>
      </c>
      <c r="F36" s="30">
        <f>INPUT!F56</f>
        <v>0</v>
      </c>
      <c r="G36" s="31">
        <f>INPUT!G56</f>
        <v>0</v>
      </c>
      <c r="H36" s="32">
        <f>INPUT!H56</f>
        <v>0</v>
      </c>
      <c r="J36" s="33" t="str">
        <f t="shared" si="7"/>
        <v>Executive management (CEO and CEO direct reports)</v>
      </c>
      <c r="K36" s="48" t="str">
        <f t="shared" si="6"/>
        <v/>
      </c>
      <c r="L36" s="35" t="str">
        <f>IF(K36="",Backend!$B$9,VLOOKUP(K36,Backend!$A$9:$B$12,2,TRUE))</f>
        <v>Data not available or reliable</v>
      </c>
      <c r="M36" s="57" t="str">
        <f>IF(OR($L36=Backend!$B$9,D22=0),"",D36/D22)</f>
        <v/>
      </c>
      <c r="N36" s="58" t="str">
        <f>IF(OR($L36=Backend!$B$9,E22=0),"",E36/E22)</f>
        <v/>
      </c>
      <c r="O36" s="59" t="str">
        <f>IF(OR($L36=Backend!$B$9,F22=0),"",F36/F22)</f>
        <v/>
      </c>
      <c r="P36" s="60" t="str">
        <f>IF(OR($L36=Backend!$B$9,G22=0),"",G36/G22)</f>
        <v/>
      </c>
      <c r="Q36" s="61" t="str">
        <f>IF(OR($L36=Backend!$B$9,H22=0),"",H36/H22)</f>
        <v/>
      </c>
      <c r="R36" s="41" t="str">
        <f>IF(S36="No data","No data",VLOOKUP(S36,Backend!$A$23:$B$25,2,TRUE))</f>
        <v>No data</v>
      </c>
      <c r="S36" s="105" t="str">
        <f>IF(L36=Backend!$B$9,"No data",ABS(M36-N36)*100)</f>
        <v>No data</v>
      </c>
    </row>
    <row r="37" spans="1:19" ht="26.85" customHeight="1" thickBot="1">
      <c r="A37" s="42"/>
      <c r="B37" s="161" t="str">
        <f>INPUT!B57</f>
        <v>People managers (full time employees)</v>
      </c>
      <c r="C37" s="162"/>
      <c r="D37" s="43">
        <f>INPUT!D57</f>
        <v>0</v>
      </c>
      <c r="E37" s="29">
        <f>INPUT!E57</f>
        <v>0</v>
      </c>
      <c r="F37" s="30">
        <f>INPUT!F57</f>
        <v>0</v>
      </c>
      <c r="G37" s="31">
        <f>INPUT!G57</f>
        <v>0</v>
      </c>
      <c r="H37" s="32">
        <f>INPUT!H57</f>
        <v>0</v>
      </c>
      <c r="J37" s="33" t="str">
        <f t="shared" si="7"/>
        <v>People managers (full time employees)</v>
      </c>
      <c r="K37" s="48" t="str">
        <f t="shared" si="6"/>
        <v/>
      </c>
      <c r="L37" s="35" t="str">
        <f>IF(K37="",Backend!$B$9,VLOOKUP(K37,Backend!$A$9:$B$12,2,TRUE))</f>
        <v>Data not available or reliable</v>
      </c>
      <c r="M37" s="57" t="str">
        <f>IF(OR($L37=Backend!$B$9,D23=0),"",D37/D23)</f>
        <v/>
      </c>
      <c r="N37" s="58" t="str">
        <f>IF(OR($L37=Backend!$B$9,E23=0),"",E37/E23)</f>
        <v/>
      </c>
      <c r="O37" s="59" t="str">
        <f>IF(OR($L37=Backend!$B$9,F23=0),"",F37/F23)</f>
        <v/>
      </c>
      <c r="P37" s="60" t="str">
        <f>IF(OR($L37=Backend!$B$9,G23=0),"",G37/G23)</f>
        <v/>
      </c>
      <c r="Q37" s="61" t="str">
        <f>IF(OR($L37=Backend!$B$9,H23=0),"",H37/H23)</f>
        <v/>
      </c>
      <c r="R37" s="41" t="str">
        <f>IF(S37="No data","No data",VLOOKUP(S37,Backend!$A$23:$B$25,2,TRUE))</f>
        <v>No data</v>
      </c>
      <c r="S37" s="105" t="str">
        <f>IF(L37=Backend!$B$9,"No data",ABS(M37-N37)*100)</f>
        <v>No data</v>
      </c>
    </row>
    <row r="38" spans="1:19" ht="28.35" customHeight="1" thickBot="1">
      <c r="A38" s="42"/>
      <c r="B38" s="161" t="str">
        <f>INPUT!B58</f>
        <v>Licensed individual agents</v>
      </c>
      <c r="C38" s="162"/>
      <c r="D38" s="43">
        <f>INPUT!D58</f>
        <v>0</v>
      </c>
      <c r="E38" s="29">
        <f>INPUT!E58</f>
        <v>0</v>
      </c>
      <c r="F38" s="30">
        <f>INPUT!F58</f>
        <v>0</v>
      </c>
      <c r="G38" s="31">
        <f>INPUT!G58</f>
        <v>0</v>
      </c>
      <c r="H38" s="32">
        <f>INPUT!H58</f>
        <v>0</v>
      </c>
      <c r="J38" s="33" t="str">
        <f t="shared" si="7"/>
        <v>Licensed individual agents</v>
      </c>
      <c r="K38" s="48" t="str">
        <f t="shared" si="6"/>
        <v/>
      </c>
      <c r="L38" s="35" t="str">
        <f>IF(K38="",Backend!$B$9,VLOOKUP(K38,Backend!$A$9:$B$12,2,TRUE))</f>
        <v>Data not available or reliable</v>
      </c>
      <c r="M38" s="57" t="str">
        <f>IF(OR($L38=Backend!$B$9,D24=0),"",D38/D24)</f>
        <v/>
      </c>
      <c r="N38" s="58" t="str">
        <f>IF(OR($L38=Backend!$B$9,E24=0),"",E38/E24)</f>
        <v/>
      </c>
      <c r="O38" s="59" t="str">
        <f>IF(OR($L38=Backend!$B$9,F24=0),"",F38/F24)</f>
        <v/>
      </c>
      <c r="P38" s="60" t="str">
        <f>IF(OR($L38=Backend!$B$9,G24=0),"",G38/G24)</f>
        <v/>
      </c>
      <c r="Q38" s="61" t="str">
        <f>IF(OR($L38=Backend!$B$9,H24=0),"",H38/H24)</f>
        <v/>
      </c>
      <c r="R38" s="41" t="str">
        <f>IF(S38="No data","No data",VLOOKUP(S38,Backend!$A$23:$B$25,2,TRUE))</f>
        <v>No data</v>
      </c>
      <c r="S38" s="105" t="str">
        <f>IF(L38=Backend!$B$9,"No data",ABS(M38-N38)*100)</f>
        <v>No data</v>
      </c>
    </row>
    <row r="39" spans="1:19" ht="36.6" customHeight="1" thickBot="1">
      <c r="A39" s="62"/>
      <c r="B39" s="63"/>
      <c r="C39" s="63"/>
      <c r="D39" s="63"/>
      <c r="E39" s="63"/>
      <c r="F39" s="63"/>
      <c r="G39" s="63"/>
      <c r="H39" s="63"/>
    </row>
    <row r="40" spans="1:19" ht="35.1" customHeight="1" thickBot="1">
      <c r="A40" s="163" t="s">
        <v>43</v>
      </c>
      <c r="B40" s="164"/>
      <c r="C40" s="165"/>
      <c r="D40" s="26" t="s">
        <v>30</v>
      </c>
      <c r="E40" s="22" t="s">
        <v>31</v>
      </c>
      <c r="F40" s="23" t="s">
        <v>32</v>
      </c>
      <c r="G40" s="24" t="s">
        <v>33</v>
      </c>
      <c r="H40" s="25" t="s">
        <v>34</v>
      </c>
      <c r="J40" s="97" t="s">
        <v>82</v>
      </c>
      <c r="K40" s="166" t="s">
        <v>77</v>
      </c>
      <c r="L40" s="166"/>
      <c r="M40" s="26" t="s">
        <v>30</v>
      </c>
      <c r="N40" s="22" t="s">
        <v>31</v>
      </c>
      <c r="O40" s="23" t="s">
        <v>32</v>
      </c>
      <c r="P40" s="24" t="s">
        <v>33</v>
      </c>
      <c r="Q40" s="25" t="s">
        <v>47</v>
      </c>
      <c r="R40" s="27" t="s">
        <v>78</v>
      </c>
      <c r="S40" s="105"/>
    </row>
    <row r="41" spans="1:19" ht="27.6" customHeight="1" thickBot="1">
      <c r="B41" s="161" t="str">
        <f>INPUT!B61</f>
        <v>All full time salaried employees</v>
      </c>
      <c r="C41" s="162"/>
      <c r="D41" s="43">
        <f>INPUT!D61</f>
        <v>0</v>
      </c>
      <c r="E41" s="29">
        <f>INPUT!E61</f>
        <v>0</v>
      </c>
      <c r="F41" s="30">
        <f>INPUT!F61</f>
        <v>0</v>
      </c>
      <c r="G41" s="31">
        <f>INPUT!G61</f>
        <v>0</v>
      </c>
      <c r="H41" s="32">
        <f>INPUT!H61</f>
        <v>0</v>
      </c>
      <c r="J41" s="33" t="str">
        <f>B41</f>
        <v>All full time salaried employees</v>
      </c>
      <c r="K41" s="48" t="str">
        <f t="shared" ref="K41:K44" si="8">IF(H41=0,"",(1-G41/H41))</f>
        <v/>
      </c>
      <c r="L41" s="35" t="str">
        <f>IF(K41="",Backend!$B$9,VLOOKUP(K41,Backend!$A$9:$B$12,2,TRUE))</f>
        <v>Data not available or reliable</v>
      </c>
      <c r="M41" s="57" t="str">
        <f>IF(OR($L41=Backend!$B$9,D21=0),"",D41/D21)</f>
        <v/>
      </c>
      <c r="N41" s="58" t="str">
        <f>IF(OR($L41=Backend!$B$9,E21=0),"",E41/E21)</f>
        <v/>
      </c>
      <c r="O41" s="59" t="str">
        <f>IF(OR($L41=Backend!$B$9,F21=0),"",F41/F21)</f>
        <v/>
      </c>
      <c r="P41" s="60" t="str">
        <f>IF(OR($L41=Backend!$B$9,G21=0),"",G41/G21)</f>
        <v/>
      </c>
      <c r="Q41" s="61" t="str">
        <f>IF(OR($L41=Backend!$B$9,H21=0),"",H41/H21)</f>
        <v/>
      </c>
      <c r="R41" s="41" t="str">
        <f>IF(S41="No data","No data",VLOOKUP(S41,Backend!$A$23:$B$25,2,TRUE))</f>
        <v>No data</v>
      </c>
      <c r="S41" s="105" t="str">
        <f>IF(L41=Backend!$B$9,"No data",ABS(M41-N41)*100)</f>
        <v>No data</v>
      </c>
    </row>
    <row r="42" spans="1:19" ht="26.85" customHeight="1" thickBot="1">
      <c r="A42" s="42"/>
      <c r="B42" s="161" t="str">
        <f>INPUT!B62</f>
        <v>Executive management (CEO and CEO direct reports)</v>
      </c>
      <c r="C42" s="162"/>
      <c r="D42" s="28">
        <f>INPUT!D62</f>
        <v>0</v>
      </c>
      <c r="E42" s="29">
        <f>INPUT!E62</f>
        <v>0</v>
      </c>
      <c r="F42" s="30">
        <f>INPUT!F62</f>
        <v>0</v>
      </c>
      <c r="G42" s="31">
        <f>INPUT!G62</f>
        <v>0</v>
      </c>
      <c r="H42" s="32">
        <f>INPUT!H62</f>
        <v>0</v>
      </c>
      <c r="J42" s="33" t="str">
        <f t="shared" ref="J42:J44" si="9">B42</f>
        <v>Executive management (CEO and CEO direct reports)</v>
      </c>
      <c r="K42" s="48" t="str">
        <f t="shared" si="8"/>
        <v/>
      </c>
      <c r="L42" s="35" t="str">
        <f>IF(K42="",Backend!$B$9,VLOOKUP(K42,Backend!$A$9:$B$12,2,TRUE))</f>
        <v>Data not available or reliable</v>
      </c>
      <c r="M42" s="57" t="str">
        <f>IF(OR($L42=Backend!$B$9,D22=0),"",D42/D22)</f>
        <v/>
      </c>
      <c r="N42" s="58" t="str">
        <f>IF(OR($L42=Backend!$B$9,E22=0),"",E42/E22)</f>
        <v/>
      </c>
      <c r="O42" s="59" t="str">
        <f>IF(OR($L42=Backend!$B$9,F22=0),"",F42/F22)</f>
        <v/>
      </c>
      <c r="P42" s="60" t="str">
        <f>IF(OR($L42=Backend!$B$9,G22=0),"",G42/G22)</f>
        <v/>
      </c>
      <c r="Q42" s="61" t="str">
        <f>IF(OR($L42=Backend!$B$9,H22=0),"",H42/H22)</f>
        <v/>
      </c>
      <c r="R42" s="41" t="str">
        <f>IF(S42="No data","No data",VLOOKUP(S42,Backend!$A$23:$B$25,2,TRUE))</f>
        <v>No data</v>
      </c>
      <c r="S42" s="105" t="str">
        <f>IF(L42=Backend!$B$9,"No data",ABS(M42-N42)*100)</f>
        <v>No data</v>
      </c>
    </row>
    <row r="43" spans="1:19" ht="26.85" customHeight="1" thickBot="1">
      <c r="A43" s="42"/>
      <c r="B43" s="161" t="str">
        <f>INPUT!B63</f>
        <v>People managers (full time employees)</v>
      </c>
      <c r="C43" s="162"/>
      <c r="D43" s="28">
        <f>INPUT!D63</f>
        <v>0</v>
      </c>
      <c r="E43" s="29">
        <f>INPUT!E63</f>
        <v>0</v>
      </c>
      <c r="F43" s="30">
        <f>INPUT!F63</f>
        <v>0</v>
      </c>
      <c r="G43" s="31">
        <f>INPUT!G63</f>
        <v>0</v>
      </c>
      <c r="H43" s="32">
        <f>INPUT!H63</f>
        <v>0</v>
      </c>
      <c r="J43" s="33" t="str">
        <f t="shared" si="9"/>
        <v>People managers (full time employees)</v>
      </c>
      <c r="K43" s="48" t="str">
        <f t="shared" si="8"/>
        <v/>
      </c>
      <c r="L43" s="35" t="str">
        <f>IF(K43="",Backend!$B$9,VLOOKUP(K43,Backend!$A$9:$B$12,2,TRUE))</f>
        <v>Data not available or reliable</v>
      </c>
      <c r="M43" s="57" t="str">
        <f>IF(OR($L43=Backend!$B$9,D23=0),"",D43/D23)</f>
        <v/>
      </c>
      <c r="N43" s="58" t="str">
        <f>IF(OR($L43=Backend!$B$9,E23=0),"",E43/E23)</f>
        <v/>
      </c>
      <c r="O43" s="59" t="str">
        <f>IF(OR($L43=Backend!$B$9,F23=0),"",F43/F23)</f>
        <v/>
      </c>
      <c r="P43" s="60" t="str">
        <f>IF(OR($L43=Backend!$B$9,G23=0),"",G43/G23)</f>
        <v/>
      </c>
      <c r="Q43" s="61" t="str">
        <f>IF(OR($L43=Backend!$B$9,H23=0),"",H43/H23)</f>
        <v/>
      </c>
      <c r="R43" s="41" t="str">
        <f>IF(S43="No data","No data",VLOOKUP(S43,Backend!$A$23:$B$25,2,TRUE))</f>
        <v>No data</v>
      </c>
      <c r="S43" s="105" t="str">
        <f>IF(L43=Backend!$B$9,"No data",ABS(M43-N43)*100)</f>
        <v>No data</v>
      </c>
    </row>
    <row r="44" spans="1:19" ht="28.35" customHeight="1" thickBot="1">
      <c r="A44" s="42"/>
      <c r="B44" s="161" t="str">
        <f>INPUT!B64</f>
        <v>Licensed individual agents</v>
      </c>
      <c r="C44" s="162"/>
      <c r="D44" s="43">
        <f>INPUT!D64</f>
        <v>0</v>
      </c>
      <c r="E44" s="44">
        <f>INPUT!E64</f>
        <v>0</v>
      </c>
      <c r="F44" s="45">
        <f>INPUT!F64</f>
        <v>0</v>
      </c>
      <c r="G44" s="46">
        <f>INPUT!G64</f>
        <v>0</v>
      </c>
      <c r="H44" s="47">
        <f>INPUT!H64</f>
        <v>0</v>
      </c>
      <c r="J44" s="33" t="str">
        <f t="shared" si="9"/>
        <v>Licensed individual agents</v>
      </c>
      <c r="K44" s="48" t="str">
        <f t="shared" si="8"/>
        <v/>
      </c>
      <c r="L44" s="35" t="str">
        <f>IF(K44="",Backend!$B$9,VLOOKUP(K44,Backend!$A$9:$B$12,2,TRUE))</f>
        <v>Data not available or reliable</v>
      </c>
      <c r="M44" s="80" t="str">
        <f>IF(OR($L44=Backend!$B$9,D24=0),"",D44/D24)</f>
        <v/>
      </c>
      <c r="N44" s="81" t="str">
        <f>IF(OR($L44=Backend!$B$9,E24=0),"",E44/E24)</f>
        <v/>
      </c>
      <c r="O44" s="82" t="str">
        <f>IF(OR($L44=Backend!$B$9,F24=0),"",F44/F24)</f>
        <v/>
      </c>
      <c r="P44" s="83" t="str">
        <f>IF(OR($L44=Backend!$B$9,G24=0),"",G44/G24)</f>
        <v/>
      </c>
      <c r="Q44" s="84" t="str">
        <f>IF(OR($L44=Backend!$B$9,H24=0),"",H44/H24)</f>
        <v/>
      </c>
      <c r="R44" s="41" t="str">
        <f>IF(S44="No data","No data",VLOOKUP(S44,Backend!$A$23:$B$25,2,TRUE))</f>
        <v>No data</v>
      </c>
      <c r="S44" s="105" t="str">
        <f>IF(L44=Backend!$B$9,"No data",ABS(M44-N44)*100)</f>
        <v>No data</v>
      </c>
    </row>
    <row r="45" spans="1:19" ht="36.6" customHeight="1" thickBot="1">
      <c r="A45" s="62"/>
      <c r="B45" s="63"/>
      <c r="C45" s="63"/>
      <c r="D45" s="63"/>
      <c r="E45" s="63"/>
      <c r="F45" s="63"/>
      <c r="G45" s="63"/>
      <c r="H45" s="63"/>
    </row>
    <row r="46" spans="1:19" ht="42.6" customHeight="1" thickBot="1">
      <c r="A46" s="163" t="s">
        <v>83</v>
      </c>
      <c r="B46" s="164"/>
      <c r="C46" s="165"/>
      <c r="D46" s="26" t="s">
        <v>30</v>
      </c>
      <c r="E46" s="22" t="s">
        <v>31</v>
      </c>
      <c r="F46" s="23" t="s">
        <v>32</v>
      </c>
      <c r="G46" s="24" t="s">
        <v>33</v>
      </c>
      <c r="H46" s="25" t="s">
        <v>34</v>
      </c>
      <c r="J46" s="97" t="s">
        <v>84</v>
      </c>
      <c r="K46" s="166" t="s">
        <v>77</v>
      </c>
      <c r="L46" s="166"/>
      <c r="M46" s="26" t="s">
        <v>30</v>
      </c>
      <c r="N46" s="22" t="s">
        <v>31</v>
      </c>
      <c r="O46" s="23" t="s">
        <v>32</v>
      </c>
      <c r="P46" s="24" t="s">
        <v>33</v>
      </c>
      <c r="Q46" s="25" t="s">
        <v>47</v>
      </c>
      <c r="R46" s="27" t="s">
        <v>78</v>
      </c>
      <c r="S46" s="105"/>
    </row>
    <row r="47" spans="1:19" ht="26.85" customHeight="1" thickBot="1">
      <c r="B47" s="161" t="str">
        <f>INPUT!B67</f>
        <v>All full time salaried employees</v>
      </c>
      <c r="C47" s="162"/>
      <c r="D47" s="43">
        <f>INPUT!D67</f>
        <v>0</v>
      </c>
      <c r="E47" s="44">
        <f>INPUT!E67</f>
        <v>0</v>
      </c>
      <c r="F47" s="45">
        <f>INPUT!F67</f>
        <v>0</v>
      </c>
      <c r="G47" s="46">
        <f>INPUT!G67</f>
        <v>0</v>
      </c>
      <c r="H47" s="47">
        <f>INPUT!H67</f>
        <v>0</v>
      </c>
      <c r="J47" s="33" t="str">
        <f>B47</f>
        <v>All full time salaried employees</v>
      </c>
      <c r="K47" s="48" t="str">
        <f t="shared" ref="K47:K48" si="10">IF(H47=0,"",(1-G47/H47))</f>
        <v/>
      </c>
      <c r="L47" s="35" t="str">
        <f>IF(K47="",Backend!$B$9,VLOOKUP(K47,Backend!$A$9:$B$12,2,TRUE))</f>
        <v>Data not available or reliable</v>
      </c>
      <c r="M47" s="49" t="str">
        <f>IF(OR($L47=Backend!$B$9,D21=0),"",D47/D21)</f>
        <v/>
      </c>
      <c r="N47" s="37" t="str">
        <f>IF(OR($L47=Backend!$B$9,E21=0),"",E47/E21)</f>
        <v/>
      </c>
      <c r="O47" s="38" t="str">
        <f>IF(OR($L47=Backend!$B$9,F21=0),"",F47/F21)</f>
        <v/>
      </c>
      <c r="P47" s="39" t="str">
        <f>IF(OR($L47=Backend!$B$9,G21=0),"",G47/G21)</f>
        <v/>
      </c>
      <c r="Q47" s="40" t="str">
        <f>IF(OR($L47=Backend!$B$9,H21=0),"",H47/H21)</f>
        <v/>
      </c>
      <c r="R47" s="41" t="str">
        <f>IF(S47="No data","No data",VLOOKUP(S47,Backend!$A$23:$B$25,2,TRUE))</f>
        <v>No data</v>
      </c>
      <c r="S47" s="105" t="str">
        <f>IF(L47=Backend!$B$9,"No data",ABS(M47-N47)*100)</f>
        <v>No data</v>
      </c>
    </row>
    <row r="48" spans="1:19" ht="27.6" customHeight="1" thickBot="1">
      <c r="B48" s="161" t="str">
        <f>INPUT!B68</f>
        <v>All licensed individual agents</v>
      </c>
      <c r="C48" s="162"/>
      <c r="D48" s="28">
        <f>INPUT!D68</f>
        <v>0</v>
      </c>
      <c r="E48" s="29">
        <f>INPUT!E68</f>
        <v>0</v>
      </c>
      <c r="F48" s="30">
        <f>INPUT!F68</f>
        <v>0</v>
      </c>
      <c r="G48" s="31">
        <f>INPUT!G68</f>
        <v>0</v>
      </c>
      <c r="H48" s="32">
        <f>INPUT!H68</f>
        <v>0</v>
      </c>
      <c r="J48" s="33" t="str">
        <f>B48</f>
        <v>All licensed individual agents</v>
      </c>
      <c r="K48" s="48" t="str">
        <f t="shared" si="10"/>
        <v/>
      </c>
      <c r="L48" s="35" t="str">
        <f>IF(K48="",Backend!$B$9,VLOOKUP(K48,Backend!$A$9:$B$12,2,TRUE))</f>
        <v>Data not available or reliable</v>
      </c>
      <c r="M48" s="49" t="str">
        <f>IF(OR($L48=Backend!$B$9,D24=0),"",D48/D24)</f>
        <v/>
      </c>
      <c r="N48" s="37" t="str">
        <f>IF(OR($L48=Backend!$B$9,E24=0),"",E48/E24)</f>
        <v/>
      </c>
      <c r="O48" s="38" t="str">
        <f>IF(OR($L48=Backend!$B$9,F24=0),"",F48/F24)</f>
        <v/>
      </c>
      <c r="P48" s="39" t="str">
        <f>IF(OR($L48=Backend!$B$9,G24=0),"",G48/G24)</f>
        <v/>
      </c>
      <c r="Q48" s="40" t="str">
        <f>IF(OR($L48=Backend!$B$9,H24=0),"",H48/H24)</f>
        <v/>
      </c>
      <c r="R48" s="41" t="str">
        <f>IF(S48="No data","No data",VLOOKUP(S48,Backend!$A$23:$B$25,2,TRUE))</f>
        <v>No data</v>
      </c>
      <c r="S48" s="105" t="str">
        <f>IF(L48=Backend!$B$9,"No data",ABS(M48-N48)*100)</f>
        <v>No data</v>
      </c>
    </row>
    <row r="49" spans="1:19" ht="42.6" customHeight="1" thickBot="1">
      <c r="A49" s="62"/>
      <c r="B49" s="63"/>
      <c r="C49" s="63"/>
      <c r="D49" s="63"/>
      <c r="E49" s="63"/>
      <c r="F49" s="63"/>
      <c r="G49" s="63"/>
      <c r="H49" s="63"/>
    </row>
    <row r="50" spans="1:19" ht="35.1" customHeight="1" thickBot="1">
      <c r="A50" s="163" t="s">
        <v>85</v>
      </c>
      <c r="B50" s="164"/>
      <c r="C50" s="165"/>
      <c r="D50" s="26" t="s">
        <v>30</v>
      </c>
      <c r="E50" s="22" t="s">
        <v>31</v>
      </c>
      <c r="F50" s="23" t="s">
        <v>32</v>
      </c>
      <c r="G50" s="24" t="s">
        <v>33</v>
      </c>
      <c r="H50" s="25" t="s">
        <v>47</v>
      </c>
      <c r="J50" s="97" t="s">
        <v>86</v>
      </c>
      <c r="K50" s="166" t="s">
        <v>77</v>
      </c>
      <c r="L50" s="166"/>
      <c r="M50" s="168" t="s">
        <v>87</v>
      </c>
      <c r="N50" s="169"/>
      <c r="O50" s="169"/>
      <c r="P50" s="169"/>
      <c r="Q50" s="169"/>
      <c r="R50" s="169"/>
      <c r="S50" s="105"/>
    </row>
    <row r="51" spans="1:19" ht="117.6" customHeight="1" thickBot="1">
      <c r="B51" s="161" t="str">
        <f>INPUT!B71</f>
        <v>Executive management (CEO and CEO direct reports)</v>
      </c>
      <c r="C51" s="162"/>
      <c r="D51" s="43">
        <f>INPUT!D71</f>
        <v>0</v>
      </c>
      <c r="E51" s="44">
        <f>INPUT!E71</f>
        <v>0</v>
      </c>
      <c r="F51" s="45">
        <f>INPUT!F71</f>
        <v>0</v>
      </c>
      <c r="G51" s="46">
        <f>INPUT!G71</f>
        <v>0</v>
      </c>
      <c r="H51" s="47">
        <f>INPUT!H71</f>
        <v>0</v>
      </c>
      <c r="J51" s="33" t="str">
        <f>B51</f>
        <v>Executive management (CEO and CEO direct reports)</v>
      </c>
      <c r="K51" s="48" t="str">
        <f t="shared" ref="K51" si="11">IF(H51=0,"",(1-G51/H51))</f>
        <v/>
      </c>
      <c r="L51" s="35" t="str">
        <f>IF(K51="",Backend!$B$9,VLOOKUP(K51,Backend!$A$9:$B$12,2,TRUE))</f>
        <v>Data not available or reliable</v>
      </c>
      <c r="M51" s="40" t="str">
        <f>IF(OR(D51=0,E51=0),"NA",(E51-D51)/E51)</f>
        <v>NA</v>
      </c>
      <c r="N51" s="64" t="str">
        <f>IF(M51="NA","NA",VLOOKUP(ABS(M51),Backend!$A$29:$B$31,2,TRUE))</f>
        <v>NA</v>
      </c>
      <c r="O51" s="167" t="s">
        <v>88</v>
      </c>
      <c r="P51" s="167"/>
      <c r="Q51" s="167"/>
      <c r="R51" s="167"/>
      <c r="S51" s="105"/>
    </row>
    <row r="52" spans="1:19" ht="13.35" customHeight="1">
      <c r="J52" s="65"/>
      <c r="K52" s="65"/>
      <c r="L52" s="65"/>
      <c r="M52" s="65"/>
      <c r="N52" s="65"/>
      <c r="O52" s="65"/>
      <c r="P52" s="65"/>
      <c r="Q52" s="65"/>
      <c r="R52" s="65"/>
    </row>
    <row r="53" spans="1:19" ht="12.95">
      <c r="J53" s="65"/>
      <c r="K53" s="65"/>
      <c r="L53" s="65"/>
      <c r="M53" s="65"/>
      <c r="N53" s="65"/>
      <c r="O53" s="65"/>
      <c r="P53" s="65"/>
      <c r="Q53" s="65"/>
      <c r="R53" s="65"/>
    </row>
    <row r="54" spans="1:19" ht="12.95">
      <c r="J54" s="65"/>
      <c r="K54" s="65"/>
      <c r="L54" s="65"/>
      <c r="M54" s="65"/>
      <c r="N54" s="65"/>
      <c r="O54" s="65"/>
      <c r="P54" s="65"/>
      <c r="Q54" s="65"/>
      <c r="R54" s="65"/>
    </row>
  </sheetData>
  <sheetProtection sheet="1" objects="1" scenarios="1"/>
  <mergeCells count="63">
    <mergeCell ref="A11:H11"/>
    <mergeCell ref="B51:C51"/>
    <mergeCell ref="O51:R51"/>
    <mergeCell ref="K46:L46"/>
    <mergeCell ref="B48:C48"/>
    <mergeCell ref="A50:C50"/>
    <mergeCell ref="K50:L50"/>
    <mergeCell ref="M50:R50"/>
    <mergeCell ref="B47:C47"/>
    <mergeCell ref="B36:C36"/>
    <mergeCell ref="B37:C37"/>
    <mergeCell ref="B38:C38"/>
    <mergeCell ref="A40:C40"/>
    <mergeCell ref="B42:C42"/>
    <mergeCell ref="B43:C43"/>
    <mergeCell ref="B44:C44"/>
    <mergeCell ref="A46:C46"/>
    <mergeCell ref="K40:L40"/>
    <mergeCell ref="B41:C41"/>
    <mergeCell ref="B30:C30"/>
    <mergeCell ref="B31:C31"/>
    <mergeCell ref="A33:C33"/>
    <mergeCell ref="K33:L33"/>
    <mergeCell ref="B34:C34"/>
    <mergeCell ref="B35:C35"/>
    <mergeCell ref="J10:R10"/>
    <mergeCell ref="J11:R11"/>
    <mergeCell ref="J12:R16"/>
    <mergeCell ref="B29:C29"/>
    <mergeCell ref="A19:C19"/>
    <mergeCell ref="K19:L19"/>
    <mergeCell ref="B20:C20"/>
    <mergeCell ref="B21:C21"/>
    <mergeCell ref="B22:C22"/>
    <mergeCell ref="B23:C23"/>
    <mergeCell ref="B24:C24"/>
    <mergeCell ref="A26:C26"/>
    <mergeCell ref="K26:L26"/>
    <mergeCell ref="B27:C27"/>
    <mergeCell ref="B28:C28"/>
    <mergeCell ref="A17:E17"/>
    <mergeCell ref="A2:H3"/>
    <mergeCell ref="D9:F9"/>
    <mergeCell ref="G9:H9"/>
    <mergeCell ref="J8:R8"/>
    <mergeCell ref="J9:R9"/>
    <mergeCell ref="A4:H4"/>
    <mergeCell ref="J4:R4"/>
    <mergeCell ref="A5:H7"/>
    <mergeCell ref="J5:R5"/>
    <mergeCell ref="J6:R6"/>
    <mergeCell ref="J7:R7"/>
    <mergeCell ref="A12:E12"/>
    <mergeCell ref="F17:H17"/>
    <mergeCell ref="A16:E16"/>
    <mergeCell ref="A15:E15"/>
    <mergeCell ref="A14:E14"/>
    <mergeCell ref="A13:E13"/>
    <mergeCell ref="F12:H12"/>
    <mergeCell ref="F13:H13"/>
    <mergeCell ref="F14:H14"/>
    <mergeCell ref="F15:H15"/>
    <mergeCell ref="F16:H16"/>
  </mergeCells>
  <conditionalFormatting sqref="L20:L24 L41:L44 L51">
    <cfRule type="containsText" dxfId="39" priority="73" operator="containsText" text="not">
      <formula>NOT(ISERROR(SEARCH("not",L20)))</formula>
    </cfRule>
  </conditionalFormatting>
  <conditionalFormatting sqref="L27:L31">
    <cfRule type="containsText" dxfId="38" priority="33" operator="containsText" text="not">
      <formula>NOT(ISERROR(SEARCH("not",L27)))</formula>
    </cfRule>
  </conditionalFormatting>
  <conditionalFormatting sqref="L34:L38">
    <cfRule type="containsText" dxfId="37" priority="32" operator="containsText" text="not">
      <formula>NOT(ISERROR(SEARCH("not",L34)))</formula>
    </cfRule>
  </conditionalFormatting>
  <conditionalFormatting sqref="L47:L48">
    <cfRule type="containsText" dxfId="36" priority="31" operator="containsText" text="not">
      <formula>NOT(ISERROR(SEARCH("not",L47)))</formula>
    </cfRule>
  </conditionalFormatting>
  <conditionalFormatting sqref="N51">
    <cfRule type="cellIs" dxfId="35" priority="69" operator="greaterThan">
      <formula>0.1</formula>
    </cfRule>
    <cfRule type="cellIs" dxfId="34" priority="68" operator="between">
      <formula>0.02</formula>
      <formula>0.1</formula>
    </cfRule>
    <cfRule type="containsText" dxfId="33" priority="67" operator="containsText" text="NA">
      <formula>NOT(ISERROR(SEARCH("NA",N51)))</formula>
    </cfRule>
    <cfRule type="containsText" dxfId="32" priority="66" operator="containsText" text="High">
      <formula>NOT(ISERROR(SEARCH("High",N51)))</formula>
    </cfRule>
    <cfRule type="containsText" dxfId="31" priority="65" operator="containsText" text="Med">
      <formula>NOT(ISERROR(SEARCH("Med",N51)))</formula>
    </cfRule>
    <cfRule type="containsText" dxfId="30" priority="64" operator="containsText" text="Low">
      <formula>NOT(ISERROR(SEARCH("Low",N51)))</formula>
    </cfRule>
  </conditionalFormatting>
  <conditionalFormatting sqref="R20:R24">
    <cfRule type="containsText" dxfId="29" priority="63" operator="containsText" text="High">
      <formula>NOT(ISERROR(SEARCH("High",R20)))</formula>
    </cfRule>
    <cfRule type="containsText" dxfId="28" priority="62" operator="containsText" text="Low">
      <formula>NOT(ISERROR(SEARCH("Low",R20)))</formula>
    </cfRule>
    <cfRule type="containsText" dxfId="27" priority="61" operator="containsText" text="Some">
      <formula>NOT(ISERROR(SEARCH("Some",R20)))</formula>
    </cfRule>
    <cfRule type="containsText" dxfId="26" priority="60" operator="containsText" text="no data">
      <formula>NOT(ISERROR(SEARCH("no data",R20)))</formula>
    </cfRule>
    <cfRule type="containsText" dxfId="25" priority="59" operator="containsText" text="very likely">
      <formula>NOT(ISERROR(SEARCH("very likely",R20)))</formula>
    </cfRule>
    <cfRule type="containsText" dxfId="24" priority="58" operator="containsText" text="Not observed">
      <formula>NOT(ISERROR(SEARCH("Not observed",R20)))</formula>
    </cfRule>
  </conditionalFormatting>
  <conditionalFormatting sqref="R27:R31">
    <cfRule type="containsText" dxfId="23" priority="23" operator="containsText" text="Low">
      <formula>NOT(ISERROR(SEARCH("Low",R27)))</formula>
    </cfRule>
    <cfRule type="containsText" dxfId="22" priority="24" operator="containsText" text="High">
      <formula>NOT(ISERROR(SEARCH("High",R27)))</formula>
    </cfRule>
    <cfRule type="containsText" dxfId="21" priority="19" operator="containsText" text="Not observed">
      <formula>NOT(ISERROR(SEARCH("Not observed",R27)))</formula>
    </cfRule>
    <cfRule type="containsText" dxfId="20" priority="20" operator="containsText" text="very likely">
      <formula>NOT(ISERROR(SEARCH("very likely",R27)))</formula>
    </cfRule>
    <cfRule type="containsText" dxfId="19" priority="21" operator="containsText" text="no data">
      <formula>NOT(ISERROR(SEARCH("no data",R27)))</formula>
    </cfRule>
    <cfRule type="containsText" dxfId="18" priority="22" operator="containsText" text="Some">
      <formula>NOT(ISERROR(SEARCH("Some",R27)))</formula>
    </cfRule>
  </conditionalFormatting>
  <conditionalFormatting sqref="R34:R38">
    <cfRule type="containsText" dxfId="17" priority="18" operator="containsText" text="High">
      <formula>NOT(ISERROR(SEARCH("High",R34)))</formula>
    </cfRule>
    <cfRule type="containsText" dxfId="16" priority="17" operator="containsText" text="Low">
      <formula>NOT(ISERROR(SEARCH("Low",R34)))</formula>
    </cfRule>
    <cfRule type="containsText" dxfId="15" priority="16" operator="containsText" text="Some">
      <formula>NOT(ISERROR(SEARCH("Some",R34)))</formula>
    </cfRule>
    <cfRule type="containsText" dxfId="14" priority="15" operator="containsText" text="no data">
      <formula>NOT(ISERROR(SEARCH("no data",R34)))</formula>
    </cfRule>
    <cfRule type="containsText" dxfId="13" priority="14" operator="containsText" text="very likely">
      <formula>NOT(ISERROR(SEARCH("very likely",R34)))</formula>
    </cfRule>
    <cfRule type="containsText" dxfId="12" priority="13" operator="containsText" text="Not observed">
      <formula>NOT(ISERROR(SEARCH("Not observed",R34)))</formula>
    </cfRule>
  </conditionalFormatting>
  <conditionalFormatting sqref="R41:R44">
    <cfRule type="containsText" dxfId="11" priority="12" operator="containsText" text="High">
      <formula>NOT(ISERROR(SEARCH("High",R41)))</formula>
    </cfRule>
    <cfRule type="containsText" dxfId="10" priority="11" operator="containsText" text="Low">
      <formula>NOT(ISERROR(SEARCH("Low",R41)))</formula>
    </cfRule>
    <cfRule type="containsText" dxfId="9" priority="10" operator="containsText" text="Some">
      <formula>NOT(ISERROR(SEARCH("Some",R41)))</formula>
    </cfRule>
    <cfRule type="containsText" dxfId="8" priority="9" operator="containsText" text="no data">
      <formula>NOT(ISERROR(SEARCH("no data",R41)))</formula>
    </cfRule>
    <cfRule type="containsText" dxfId="7" priority="8" operator="containsText" text="very likely">
      <formula>NOT(ISERROR(SEARCH("very likely",R41)))</formula>
    </cfRule>
    <cfRule type="containsText" dxfId="6" priority="7" operator="containsText" text="Not observed">
      <formula>NOT(ISERROR(SEARCH("Not observed",R41)))</formula>
    </cfRule>
  </conditionalFormatting>
  <conditionalFormatting sqref="R47:R48">
    <cfRule type="containsText" dxfId="5" priority="2" operator="containsText" text="very likely">
      <formula>NOT(ISERROR(SEARCH("very likely",R47)))</formula>
    </cfRule>
    <cfRule type="containsText" dxfId="4" priority="3" operator="containsText" text="no data">
      <formula>NOT(ISERROR(SEARCH("no data",R47)))</formula>
    </cfRule>
    <cfRule type="containsText" dxfId="3" priority="6" operator="containsText" text="High">
      <formula>NOT(ISERROR(SEARCH("High",R47)))</formula>
    </cfRule>
    <cfRule type="containsText" dxfId="2" priority="5" operator="containsText" text="Low">
      <formula>NOT(ISERROR(SEARCH("Low",R47)))</formula>
    </cfRule>
    <cfRule type="containsText" dxfId="1" priority="4" operator="containsText" text="Some">
      <formula>NOT(ISERROR(SEARCH("Some",R47)))</formula>
    </cfRule>
    <cfRule type="containsText" dxfId="0" priority="1" operator="containsText" text="Not observed">
      <formula>NOT(ISERROR(SEARCH("Not observed",R47)))</formula>
    </cfRule>
  </conditionalFormatting>
  <dataValidations count="3">
    <dataValidation type="whole" showInputMessage="1" showErrorMessage="1" errorTitle="Please enter a valid number" error="Please only enter numbers without any spaces, letters or decimal points. _x000a_" sqref="D39:G39 D25:G25" xr:uid="{A52DA60B-59D2-4DCF-9E8A-9668A2E002CB}">
      <formula1>0</formula1>
      <formula2>9.99999999999999E+23</formula2>
    </dataValidation>
    <dataValidation type="whole" allowBlank="1" showInputMessage="1" showErrorMessage="1" sqref="H39 H25" xr:uid="{DCEB00BA-7632-4FBA-BEF8-8246DFB2B898}">
      <formula1>0</formula1>
      <formula2>9.99999999999999E+23</formula2>
    </dataValidation>
    <dataValidation allowBlank="1" sqref="A21:A25 A28:A31 A35:A39 L51 A4:A5 T48:XFD48 A41:A44 A48 A51 K46:K47 T21:XFD25 T28:XFD31 K33:K44 T41:XFD44 K50:K51 I28:I31 J3:J12 I48:Q48 I3:I15 T35:XFD39 L20:Q25 K3:R3 S3:XFD15 J47 M51:O51 A11:A17 L41:Q44 L34:Q39 K19:K31 I35:I39 L27:Q31 J20 I21:J25 L47:Q47 J27:J31 J34:J39 T51:XFD51 I41:J44 I51:J51" xr:uid="{CA77322C-FFE4-4ECB-A0CD-BEF50033F497}"/>
  </dataValidations>
  <pageMargins left="0.25" right="0.25" top="0.75" bottom="0.75" header="0.3" footer="0.3"/>
  <pageSetup pageOrder="overThenDown" orientation="landscape" horizontalDpi="360" verticalDpi="360" r:id="rId1"/>
  <headerFooter>
    <oddHeader>&amp;L&amp;"Arial,Regular"&amp;8&amp;K05+000FeMa-Meter: Organization Diversity 2A (for insurers)&amp;R&amp;"Arial,Regular"&amp;8&amp;K05+000Output data sheet for insurers</oddHeader>
    <oddFooter>&amp;L&amp;"Arial,Regular"&amp;8&amp;K05+000Developed by: Access to Insurance Initiative&amp;C&amp;"Arial,Regular"&amp;8&amp;K05+000https://www.a2ii.org/en/home&amp;R&amp;"Arial,Regular"&amp;8&amp;K05+000&amp;P_x000D_&amp;1#&amp;"Aptos"&amp;10&amp;K000000 Official Use Only</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124FCC-142E-497D-B25B-44B0BEBF767E}">
  <dimension ref="A1:AA39"/>
  <sheetViews>
    <sheetView showGridLines="0" tabSelected="1" zoomScaleNormal="100" workbookViewId="0">
      <selection activeCell="A18" sqref="A18"/>
    </sheetView>
  </sheetViews>
  <sheetFormatPr defaultColWidth="0" defaultRowHeight="12.6" zeroHeight="1"/>
  <cols>
    <col min="1" max="27" width="9" style="66" customWidth="1"/>
    <col min="28" max="16384" width="9" style="66" hidden="1"/>
  </cols>
  <sheetData>
    <row r="1" spans="1:9"/>
    <row r="2" spans="1:9" ht="19.5" customHeight="1">
      <c r="B2" s="100"/>
      <c r="C2" s="100"/>
      <c r="D2" s="100"/>
      <c r="E2" s="100"/>
      <c r="F2" s="100"/>
      <c r="G2" s="100"/>
      <c r="H2" s="100"/>
      <c r="I2" s="100"/>
    </row>
    <row r="3" spans="1:9" ht="12.75" customHeight="1">
      <c r="B3" s="99"/>
      <c r="C3" s="99"/>
      <c r="D3" s="99"/>
      <c r="E3" s="99"/>
    </row>
    <row r="4" spans="1:9" ht="12.75" customHeight="1">
      <c r="A4" s="99"/>
      <c r="B4" s="99"/>
      <c r="C4" s="99"/>
      <c r="D4" s="99"/>
      <c r="E4" s="99"/>
    </row>
    <row r="5" spans="1:9" ht="12.75" customHeight="1">
      <c r="A5" s="99"/>
      <c r="B5" s="99"/>
      <c r="C5" s="99"/>
      <c r="D5" s="99"/>
      <c r="E5" s="99"/>
    </row>
    <row r="6" spans="1:9" ht="12.75" customHeight="1">
      <c r="A6" s="99"/>
      <c r="B6" s="99"/>
      <c r="C6" s="99"/>
      <c r="D6" s="99"/>
      <c r="E6" s="99"/>
    </row>
    <row r="7" spans="1:9" ht="12.75" customHeight="1">
      <c r="A7" s="99"/>
      <c r="B7" s="99"/>
      <c r="C7" s="99"/>
      <c r="D7" s="99"/>
      <c r="E7" s="99"/>
    </row>
    <row r="8" spans="1:9" ht="12.75" customHeight="1">
      <c r="C8" s="98"/>
      <c r="D8" s="98"/>
      <c r="E8" s="98"/>
      <c r="F8" s="98"/>
      <c r="G8" s="98"/>
    </row>
    <row r="9" spans="1:9" ht="12.75" customHeight="1">
      <c r="B9" s="98"/>
      <c r="C9" s="98"/>
      <c r="D9" s="98"/>
      <c r="E9" s="98"/>
      <c r="F9" s="98"/>
      <c r="G9" s="98"/>
    </row>
    <row r="10" spans="1:9" ht="12.75" customHeight="1">
      <c r="B10" s="98"/>
      <c r="C10" s="98"/>
      <c r="D10" s="98"/>
      <c r="E10" s="98"/>
      <c r="F10" s="98"/>
      <c r="G10" s="98"/>
    </row>
    <row r="11" spans="1:9" ht="12.75" customHeight="1">
      <c r="B11" s="98"/>
      <c r="C11" s="98"/>
      <c r="D11" s="98"/>
      <c r="E11" s="98"/>
      <c r="F11" s="98"/>
      <c r="G11" s="98"/>
    </row>
    <row r="12" spans="1:9" ht="12.75" customHeight="1">
      <c r="A12" s="170" t="str">
        <f>'Output - Key Indicators'!J19</f>
        <v>1. Sex ratio at different levels</v>
      </c>
      <c r="B12" s="170"/>
      <c r="C12" s="170"/>
      <c r="D12" s="98"/>
      <c r="E12" s="98"/>
      <c r="F12" s="98"/>
      <c r="G12" s="98"/>
    </row>
    <row r="13" spans="1:9" ht="12.75" customHeight="1">
      <c r="A13" s="170"/>
      <c r="B13" s="170"/>
      <c r="C13" s="170"/>
      <c r="D13" s="98"/>
      <c r="E13" s="98"/>
      <c r="F13" s="98"/>
      <c r="G13" s="98"/>
    </row>
    <row r="14" spans="1:9" ht="12.75" customHeight="1">
      <c r="A14" s="170"/>
      <c r="B14" s="170"/>
      <c r="C14" s="170"/>
      <c r="D14" s="98"/>
      <c r="E14" s="98"/>
      <c r="F14" s="98"/>
      <c r="G14" s="98"/>
    </row>
    <row r="15" spans="1:9" ht="12.75" customHeight="1">
      <c r="A15" s="170"/>
      <c r="B15" s="170"/>
      <c r="C15" s="170"/>
      <c r="D15" s="98"/>
      <c r="E15" s="98"/>
      <c r="F15" s="98"/>
      <c r="G15" s="98"/>
    </row>
    <row r="16" spans="1:9" ht="12.75" customHeight="1">
      <c r="A16" s="170"/>
      <c r="B16" s="170"/>
      <c r="C16" s="170"/>
      <c r="D16" s="98"/>
      <c r="E16" s="98"/>
      <c r="F16" s="98"/>
      <c r="G16" s="98"/>
    </row>
    <row r="17" spans="1:7" ht="12.75" customHeight="1">
      <c r="A17" s="170"/>
      <c r="B17" s="170"/>
      <c r="C17" s="170"/>
      <c r="D17" s="98"/>
      <c r="E17" s="98"/>
      <c r="F17" s="98"/>
      <c r="G17" s="98"/>
    </row>
    <row r="18" spans="1:7" ht="12.75" customHeight="1">
      <c r="A18" s="100"/>
      <c r="B18" s="100"/>
      <c r="C18" s="100"/>
      <c r="D18" s="98"/>
      <c r="E18" s="98"/>
      <c r="F18" s="98"/>
      <c r="G18" s="98"/>
    </row>
    <row r="19" spans="1:7" ht="12.75" customHeight="1">
      <c r="A19" s="100"/>
      <c r="B19" s="100"/>
      <c r="C19" s="100"/>
      <c r="D19" s="98"/>
      <c r="E19" s="98"/>
      <c r="F19" s="98"/>
      <c r="G19" s="98"/>
    </row>
    <row r="20" spans="1:7" ht="12.75" customHeight="1">
      <c r="A20" s="100"/>
      <c r="B20" s="100"/>
      <c r="C20" s="100"/>
      <c r="D20" s="98"/>
      <c r="E20" s="98"/>
      <c r="F20" s="98"/>
      <c r="G20" s="98"/>
    </row>
    <row r="21" spans="1:7" ht="12.75" customHeight="1">
      <c r="A21" s="100"/>
      <c r="B21" s="100"/>
      <c r="C21" s="100"/>
    </row>
    <row r="22" spans="1:7" ht="12.75" customHeight="1">
      <c r="A22" s="100"/>
      <c r="B22" s="100"/>
      <c r="C22" s="100"/>
    </row>
    <row r="23" spans="1:7" ht="12.75" customHeight="1">
      <c r="A23" s="100"/>
      <c r="B23" s="100"/>
      <c r="C23" s="100"/>
    </row>
    <row r="24" spans="1:7" ht="12.75" customHeight="1">
      <c r="A24" s="100"/>
      <c r="B24" s="100"/>
      <c r="C24" s="100"/>
    </row>
    <row r="25" spans="1:7"/>
    <row r="26" spans="1:7"/>
    <row r="27" spans="1:7"/>
    <row r="28" spans="1:7"/>
    <row r="29" spans="1:7"/>
    <row r="30" spans="1:7"/>
    <row r="31" spans="1:7"/>
    <row r="32" spans="1:7"/>
    <row r="33"/>
    <row r="34"/>
    <row r="35"/>
    <row r="36"/>
    <row r="37"/>
    <row r="38"/>
    <row r="39"/>
  </sheetData>
  <sheetProtection algorithmName="SHA-512" hashValue="5ttRISwjPm/2AlGJwgE4NCGEJYUOlRDzS8RJgqjl0BVRbJZSng2UwYsjGuxq1ckC5BWoKd3iLulTl4N1PdmFNA==" saltValue="D7NXdAG9dUgCTYnLbeZyPw==" spinCount="100000" sheet="1" scenarios="1"/>
  <mergeCells count="1">
    <mergeCell ref="A12:C17"/>
  </mergeCells>
  <pageMargins left="0.7" right="0.7" top="0.75" bottom="0.75" header="0.3" footer="0.3"/>
  <pageSetup orientation="landscape" horizontalDpi="360" verticalDpi="360" r:id="rId1"/>
  <headerFooter>
    <oddHeader>&amp;L&amp;"Arial,Regular"&amp;8&amp;K05+000FeMa-Meter: Organization Diversity 2A (for insurers)&amp;R&amp;"Arial,Regular"&amp;8&amp;K05+000Graphs: Organizational diversity at key levels</oddHeader>
    <oddFooter>&amp;L&amp;"Arial,Regular"&amp;8&amp;K05+000Developed by: Access to Insurance Initiative&amp;C&amp;"Arial,Regular"&amp;8&amp;K05+000https://www.a2ii.org/en/home&amp;R&amp;"Arial,Regular"&amp;8&amp;K05+000&amp;P_x000D_&amp;1#&amp;"Aptos"&amp;10&amp;K000000 Official Use Only</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F5B2C-F3B5-4941-A475-6CC9B78BAC47}">
  <dimension ref="A1:AA39"/>
  <sheetViews>
    <sheetView showGridLines="0" zoomScaleNormal="100" workbookViewId="0">
      <selection activeCell="A17" sqref="A17"/>
    </sheetView>
  </sheetViews>
  <sheetFormatPr defaultColWidth="0" defaultRowHeight="12.75" customHeight="1" zeroHeight="1"/>
  <cols>
    <col min="1" max="27" width="9" style="66" customWidth="1"/>
    <col min="28" max="16384" width="9" style="66" hidden="1"/>
  </cols>
  <sheetData>
    <row r="1" spans="1:9" ht="12.6"/>
    <row r="2" spans="1:9" ht="19.5" customHeight="1">
      <c r="B2" s="100"/>
      <c r="C2" s="100"/>
      <c r="D2" s="100"/>
      <c r="E2" s="100"/>
      <c r="F2" s="100"/>
      <c r="G2" s="100"/>
      <c r="H2" s="100"/>
      <c r="I2" s="100"/>
    </row>
    <row r="3" spans="1:9" ht="12.75" customHeight="1">
      <c r="B3" s="99"/>
      <c r="C3" s="99"/>
      <c r="D3" s="99"/>
      <c r="E3" s="99"/>
    </row>
    <row r="4" spans="1:9" ht="12.75" customHeight="1">
      <c r="A4" s="99"/>
      <c r="B4" s="99"/>
      <c r="C4" s="99"/>
      <c r="D4" s="99"/>
      <c r="E4" s="99"/>
    </row>
    <row r="5" spans="1:9" ht="12.75" customHeight="1">
      <c r="A5" s="99"/>
      <c r="B5" s="99"/>
      <c r="C5" s="99"/>
      <c r="D5" s="99"/>
      <c r="E5" s="99"/>
    </row>
    <row r="6" spans="1:9" ht="12.75" customHeight="1">
      <c r="A6" s="99"/>
      <c r="B6" s="99"/>
      <c r="C6" s="99"/>
      <c r="D6" s="99"/>
      <c r="E6" s="99"/>
    </row>
    <row r="7" spans="1:9" ht="12.75" customHeight="1">
      <c r="A7" s="99"/>
      <c r="B7" s="99"/>
      <c r="C7" s="99"/>
      <c r="D7" s="99"/>
      <c r="E7" s="99"/>
    </row>
    <row r="8" spans="1:9" ht="12.75" customHeight="1">
      <c r="C8" s="98"/>
      <c r="D8" s="98"/>
      <c r="E8" s="98"/>
      <c r="F8" s="98"/>
      <c r="G8" s="98"/>
    </row>
    <row r="9" spans="1:9" ht="12.75" customHeight="1">
      <c r="B9" s="98"/>
      <c r="C9" s="98"/>
      <c r="D9" s="98"/>
      <c r="E9" s="98"/>
      <c r="F9" s="98"/>
      <c r="G9" s="98"/>
    </row>
    <row r="10" spans="1:9" ht="12.75" customHeight="1">
      <c r="B10" s="98"/>
      <c r="C10" s="98"/>
      <c r="D10" s="98"/>
      <c r="E10" s="98"/>
      <c r="F10" s="98"/>
      <c r="G10" s="98"/>
    </row>
    <row r="11" spans="1:9" ht="12.75" customHeight="1">
      <c r="B11" s="98"/>
      <c r="C11" s="98"/>
      <c r="D11" s="98"/>
      <c r="E11" s="98"/>
      <c r="F11" s="98"/>
      <c r="G11" s="98"/>
    </row>
    <row r="12" spans="1:9" ht="12.75" customHeight="1">
      <c r="A12" s="170" t="str">
        <f>'Output - Key Indicators'!J26</f>
        <v>2. Sex ratio of new hires</v>
      </c>
      <c r="B12" s="170"/>
      <c r="C12" s="170"/>
      <c r="D12" s="98"/>
      <c r="E12" s="98"/>
      <c r="F12" s="98"/>
      <c r="G12" s="98"/>
    </row>
    <row r="13" spans="1:9" ht="12.75" customHeight="1">
      <c r="A13" s="170"/>
      <c r="B13" s="170"/>
      <c r="C13" s="170"/>
      <c r="D13" s="98"/>
      <c r="E13" s="98"/>
      <c r="F13" s="98"/>
      <c r="G13" s="98"/>
    </row>
    <row r="14" spans="1:9" ht="12.75" customHeight="1">
      <c r="A14" s="170"/>
      <c r="B14" s="170"/>
      <c r="C14" s="170"/>
      <c r="D14" s="98"/>
      <c r="E14" s="98"/>
      <c r="F14" s="98"/>
      <c r="G14" s="98"/>
    </row>
    <row r="15" spans="1:9" ht="12.75" customHeight="1">
      <c r="A15" s="170"/>
      <c r="B15" s="170"/>
      <c r="C15" s="170"/>
      <c r="D15" s="98"/>
      <c r="E15" s="98"/>
      <c r="F15" s="98"/>
      <c r="G15" s="98"/>
    </row>
    <row r="16" spans="1:9" ht="12.75" customHeight="1">
      <c r="A16" s="170"/>
      <c r="B16" s="170"/>
      <c r="C16" s="170"/>
      <c r="D16" s="98"/>
      <c r="E16" s="98"/>
      <c r="F16" s="98"/>
      <c r="G16" s="98"/>
    </row>
    <row r="17" spans="1:7" ht="12.75" customHeight="1">
      <c r="A17" s="100"/>
      <c r="B17" s="100"/>
      <c r="C17" s="100"/>
      <c r="D17" s="98"/>
      <c r="E17" s="98"/>
      <c r="F17" s="98"/>
      <c r="G17" s="98"/>
    </row>
    <row r="18" spans="1:7" ht="12.75" customHeight="1">
      <c r="A18" s="100"/>
      <c r="B18" s="100"/>
      <c r="C18" s="100"/>
      <c r="D18" s="98"/>
      <c r="E18" s="98"/>
      <c r="F18" s="98"/>
      <c r="G18" s="98"/>
    </row>
    <row r="19" spans="1:7" ht="12.75" customHeight="1">
      <c r="A19" s="100"/>
      <c r="B19" s="100"/>
      <c r="C19" s="100"/>
      <c r="D19" s="98"/>
      <c r="E19" s="98"/>
      <c r="F19" s="98"/>
      <c r="G19" s="98"/>
    </row>
    <row r="20" spans="1:7" ht="12.75" customHeight="1">
      <c r="A20" s="100"/>
      <c r="B20" s="100"/>
      <c r="C20" s="100"/>
      <c r="D20" s="98"/>
      <c r="E20" s="98"/>
      <c r="F20" s="98"/>
      <c r="G20" s="98"/>
    </row>
    <row r="21" spans="1:7" ht="12.75" customHeight="1">
      <c r="A21" s="100"/>
      <c r="B21" s="100"/>
      <c r="C21" s="100"/>
    </row>
    <row r="22" spans="1:7" ht="12.75" customHeight="1">
      <c r="A22" s="100"/>
      <c r="B22" s="100"/>
      <c r="C22" s="100"/>
    </row>
    <row r="23" spans="1:7" ht="12.75" customHeight="1">
      <c r="A23" s="100"/>
      <c r="B23" s="100"/>
      <c r="C23" s="100"/>
    </row>
    <row r="24" spans="1:7" ht="12.75" customHeight="1">
      <c r="A24" s="100"/>
      <c r="B24" s="100"/>
      <c r="C24" s="100"/>
    </row>
    <row r="25" spans="1:7" ht="12.6"/>
    <row r="26" spans="1:7" ht="12.6"/>
    <row r="27" spans="1:7" ht="12.6"/>
    <row r="28" spans="1:7" ht="12.6"/>
    <row r="29" spans="1:7" ht="12.6"/>
    <row r="30" spans="1:7" ht="12.6"/>
    <row r="31" spans="1:7" ht="12.6"/>
    <row r="32" spans="1:7" ht="12.6"/>
    <row r="33" ht="12.6"/>
    <row r="34" ht="12.6"/>
    <row r="35" ht="12.6"/>
    <row r="36" ht="12.6"/>
    <row r="37" ht="12.6"/>
    <row r="38" ht="12.6"/>
    <row r="39" ht="12.6"/>
  </sheetData>
  <sheetProtection algorithmName="SHA-512" hashValue="SbVD8AKcT4UMXpZueXHrc1aoc0G/iBBiS3LkBieX/dB8outPS+iuHQtoxvuti2HFew8uMP1mQ/XhBC5xMjssEw==" saltValue="75kP0E76s5tCvvwDQo1mSQ==" spinCount="100000" sheet="1" scenarios="1"/>
  <mergeCells count="1">
    <mergeCell ref="A12:C16"/>
  </mergeCells>
  <pageMargins left="0.7" right="0.7" top="0.75" bottom="0.75" header="0.3" footer="0.3"/>
  <pageSetup orientation="landscape" horizontalDpi="360" verticalDpi="360" r:id="rId1"/>
  <headerFooter>
    <oddHeader>&amp;L&amp;"Arial,Regular"&amp;8&amp;K05+000FeMa-Meter: Organization Diversity 2A (for insurers)&amp;R&amp;"Arial,Regular"&amp;8&amp;K05+000Graphs: Newly hired staff at key levels</oddHeader>
    <oddFooter>&amp;L&amp;"Arial,Regular"&amp;8&amp;K05+000Developed by: Access to Insurance Initiative&amp;C&amp;"Arial,Regular"&amp;8&amp;K05+000https://www.a2ii.org/en/home&amp;R&amp;"Arial,Regular"&amp;8&amp;K05+000&amp;P_x000D_&amp;1#&amp;"Aptos"&amp;10&amp;K000000 Official Use Only</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55CB1-F5BA-437F-AC5A-553D1B1035E8}">
  <dimension ref="A1:AA39"/>
  <sheetViews>
    <sheetView showGridLines="0" zoomScaleNormal="100" workbookViewId="0">
      <selection activeCell="A17" sqref="A17"/>
    </sheetView>
  </sheetViews>
  <sheetFormatPr defaultColWidth="0" defaultRowHeight="12.75" customHeight="1" zeroHeight="1"/>
  <cols>
    <col min="1" max="27" width="9" style="66" customWidth="1"/>
    <col min="28" max="16384" width="9" style="66" hidden="1"/>
  </cols>
  <sheetData>
    <row r="1" spans="1:9" ht="12.6"/>
    <row r="2" spans="1:9" ht="19.5" customHeight="1">
      <c r="B2" s="100"/>
      <c r="C2" s="100"/>
      <c r="D2" s="100"/>
      <c r="E2" s="100"/>
      <c r="F2" s="100"/>
      <c r="G2" s="100"/>
      <c r="H2" s="100"/>
      <c r="I2" s="100"/>
    </row>
    <row r="3" spans="1:9" ht="12.75" customHeight="1">
      <c r="B3" s="99"/>
      <c r="C3" s="99"/>
      <c r="D3" s="99"/>
      <c r="E3" s="99"/>
    </row>
    <row r="4" spans="1:9" ht="12.75" customHeight="1">
      <c r="A4" s="99"/>
      <c r="B4" s="99"/>
      <c r="C4" s="99"/>
      <c r="D4" s="99"/>
      <c r="E4" s="99"/>
    </row>
    <row r="5" spans="1:9" ht="12.75" customHeight="1">
      <c r="A5" s="99"/>
      <c r="B5" s="99"/>
      <c r="C5" s="99"/>
      <c r="D5" s="99"/>
      <c r="E5" s="99"/>
    </row>
    <row r="6" spans="1:9" ht="12.75" customHeight="1">
      <c r="A6" s="99"/>
      <c r="B6" s="99"/>
      <c r="C6" s="99"/>
      <c r="D6" s="99"/>
      <c r="E6" s="99"/>
    </row>
    <row r="7" spans="1:9" ht="12.75" customHeight="1">
      <c r="A7" s="99"/>
      <c r="B7" s="99"/>
      <c r="C7" s="99"/>
      <c r="D7" s="99"/>
      <c r="E7" s="99"/>
    </row>
    <row r="8" spans="1:9" ht="12.75" customHeight="1">
      <c r="C8" s="98"/>
      <c r="D8" s="98"/>
      <c r="E8" s="98"/>
      <c r="F8" s="98"/>
      <c r="G8" s="98"/>
    </row>
    <row r="9" spans="1:9" ht="12.75" customHeight="1">
      <c r="B9" s="98"/>
      <c r="C9" s="98"/>
      <c r="D9" s="98"/>
      <c r="E9" s="98"/>
      <c r="F9" s="98"/>
      <c r="G9" s="98"/>
    </row>
    <row r="10" spans="1:9" ht="12.75" customHeight="1">
      <c r="B10" s="98"/>
      <c r="C10" s="98"/>
      <c r="D10" s="98"/>
      <c r="E10" s="98"/>
      <c r="F10" s="98"/>
      <c r="G10" s="98"/>
    </row>
    <row r="11" spans="1:9" ht="12.75" customHeight="1">
      <c r="B11" s="98"/>
      <c r="C11" s="98"/>
      <c r="D11" s="98"/>
      <c r="E11" s="98"/>
      <c r="F11" s="98"/>
      <c r="G11" s="98"/>
    </row>
    <row r="12" spans="1:9" ht="12.75" customHeight="1">
      <c r="A12" s="170" t="str">
        <f>'Output - Key Indicators'!J33</f>
        <v>3. Sex ratio of staff turnover</v>
      </c>
      <c r="B12" s="170"/>
      <c r="C12" s="170"/>
      <c r="D12" s="98"/>
      <c r="E12" s="98"/>
      <c r="F12" s="98"/>
      <c r="G12" s="98"/>
    </row>
    <row r="13" spans="1:9" ht="12.75" customHeight="1">
      <c r="A13" s="170"/>
      <c r="B13" s="170"/>
      <c r="C13" s="170"/>
      <c r="D13" s="98"/>
      <c r="E13" s="98"/>
      <c r="F13" s="98"/>
      <c r="G13" s="98"/>
    </row>
    <row r="14" spans="1:9" ht="12.75" customHeight="1">
      <c r="A14" s="170"/>
      <c r="B14" s="170"/>
      <c r="C14" s="170"/>
      <c r="D14" s="98"/>
      <c r="E14" s="98"/>
      <c r="F14" s="98"/>
      <c r="G14" s="98"/>
    </row>
    <row r="15" spans="1:9" ht="12.75" customHeight="1">
      <c r="A15" s="170"/>
      <c r="B15" s="170"/>
      <c r="C15" s="170"/>
      <c r="D15" s="98"/>
      <c r="E15" s="98"/>
      <c r="F15" s="98"/>
      <c r="G15" s="98"/>
    </row>
    <row r="16" spans="1:9" ht="12.75" customHeight="1">
      <c r="A16" s="170"/>
      <c r="B16" s="170"/>
      <c r="C16" s="170"/>
      <c r="D16" s="98"/>
      <c r="E16" s="98"/>
      <c r="F16" s="98"/>
      <c r="G16" s="98"/>
    </row>
    <row r="17" spans="1:7" ht="12.75" customHeight="1">
      <c r="A17" s="100"/>
      <c r="B17" s="100"/>
      <c r="C17" s="100"/>
      <c r="D17" s="98"/>
      <c r="E17" s="98"/>
      <c r="F17" s="98"/>
      <c r="G17" s="98"/>
    </row>
    <row r="18" spans="1:7" ht="12.75" customHeight="1">
      <c r="A18" s="100"/>
      <c r="B18" s="100"/>
      <c r="C18" s="100"/>
      <c r="D18" s="98"/>
      <c r="E18" s="98"/>
      <c r="F18" s="98"/>
      <c r="G18" s="98"/>
    </row>
    <row r="19" spans="1:7" ht="12.75" customHeight="1">
      <c r="A19" s="100"/>
      <c r="B19" s="100"/>
      <c r="C19" s="100"/>
      <c r="D19" s="98"/>
      <c r="E19" s="98"/>
      <c r="F19" s="98"/>
      <c r="G19" s="98"/>
    </row>
    <row r="20" spans="1:7" ht="12.75" customHeight="1">
      <c r="A20" s="100"/>
      <c r="B20" s="100"/>
      <c r="C20" s="100"/>
      <c r="D20" s="98"/>
      <c r="E20" s="98"/>
      <c r="F20" s="98"/>
      <c r="G20" s="98"/>
    </row>
    <row r="21" spans="1:7" ht="12.75" customHeight="1">
      <c r="A21" s="100"/>
      <c r="B21" s="100"/>
      <c r="C21" s="100"/>
    </row>
    <row r="22" spans="1:7" ht="12.75" customHeight="1">
      <c r="A22" s="100"/>
      <c r="B22" s="100"/>
      <c r="C22" s="100"/>
    </row>
    <row r="23" spans="1:7" ht="12.75" customHeight="1">
      <c r="A23" s="100"/>
      <c r="B23" s="100"/>
      <c r="C23" s="100"/>
    </row>
    <row r="24" spans="1:7" ht="12.75" customHeight="1">
      <c r="A24" s="100"/>
      <c r="B24" s="100"/>
      <c r="C24" s="100"/>
    </row>
    <row r="25" spans="1:7" ht="12.6"/>
    <row r="26" spans="1:7" ht="12.6"/>
    <row r="27" spans="1:7" ht="12.6"/>
    <row r="28" spans="1:7" ht="12.6"/>
    <row r="29" spans="1:7" ht="12.6"/>
    <row r="30" spans="1:7" ht="12.6"/>
    <row r="31" spans="1:7" ht="12.6"/>
    <row r="32" spans="1:7" ht="12.6"/>
    <row r="33" ht="12.6"/>
    <row r="34" ht="12.6"/>
    <row r="35" ht="12.6"/>
    <row r="36" ht="12.6"/>
    <row r="37" ht="12.6"/>
    <row r="38" ht="12.6"/>
    <row r="39" ht="12.6"/>
  </sheetData>
  <sheetProtection algorithmName="SHA-512" hashValue="S5JW9IUgzejjGIS2HFotp7XDOTBtIJtAtx4JCgaWtFCjXGd0jzQeXFMPJuflXnMDDGGUSR+OYrNyvEkyjjcrrw==" saltValue="SIeRqzT75L15AClEIrds2A==" spinCount="100000" sheet="1" scenarios="1"/>
  <mergeCells count="1">
    <mergeCell ref="A12:C16"/>
  </mergeCells>
  <pageMargins left="0.7" right="0.7" top="0.75" bottom="0.75" header="0.3" footer="0.3"/>
  <pageSetup orientation="landscape" horizontalDpi="360" verticalDpi="360" r:id="rId1"/>
  <headerFooter>
    <oddHeader>&amp;L&amp;"Arial,Regular"&amp;8&amp;K05+000FeMa-Meter: Organization Diversity 2A (for insurers)&amp;R&amp;"Arial,Regular"&amp;8&amp;K05+000Graphs: Staff churn rate at key levels</oddHeader>
    <oddFooter>&amp;L&amp;"Arial,Regular"&amp;8&amp;K05+000Developed by: Access to Insurance Initiative&amp;C&amp;"Arial,Regular"&amp;8&amp;K05+000https://www.a2ii.org/en/home&amp;R&amp;"Arial,Regular"&amp;8&amp;K05+000&amp;P_x000D_&amp;1#&amp;"Aptos"&amp;10&amp;K000000 Official Use Only</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D02C4-525F-44E5-BFE8-87C1B4EC97A5}">
  <dimension ref="A1:AA39"/>
  <sheetViews>
    <sheetView showGridLines="0" topLeftCell="A3" zoomScaleNormal="100" workbookViewId="0">
      <selection activeCell="A17" sqref="A17"/>
    </sheetView>
  </sheetViews>
  <sheetFormatPr defaultColWidth="0" defaultRowHeight="12.75" customHeight="1" zeroHeight="1"/>
  <cols>
    <col min="1" max="27" width="9" style="66" customWidth="1"/>
    <col min="28" max="16384" width="9" style="66" hidden="1"/>
  </cols>
  <sheetData>
    <row r="1" spans="1:9" ht="12.6"/>
    <row r="2" spans="1:9" ht="19.5" customHeight="1">
      <c r="B2" s="100"/>
      <c r="C2" s="100"/>
      <c r="D2" s="100"/>
      <c r="E2" s="100"/>
      <c r="F2" s="100"/>
      <c r="G2" s="100"/>
      <c r="H2" s="100"/>
      <c r="I2" s="100"/>
    </row>
    <row r="3" spans="1:9" ht="12.75" customHeight="1">
      <c r="B3" s="99"/>
      <c r="C3" s="99"/>
      <c r="D3" s="99"/>
      <c r="E3" s="99"/>
    </row>
    <row r="4" spans="1:9" ht="12.75" customHeight="1">
      <c r="A4" s="99"/>
      <c r="B4" s="99"/>
      <c r="C4" s="99"/>
      <c r="D4" s="99"/>
      <c r="E4" s="99"/>
    </row>
    <row r="5" spans="1:9" ht="12.75" customHeight="1">
      <c r="A5" s="99"/>
      <c r="B5" s="99"/>
      <c r="C5" s="99"/>
      <c r="D5" s="99"/>
      <c r="E5" s="99"/>
    </row>
    <row r="6" spans="1:9" ht="12.75" customHeight="1">
      <c r="A6" s="99"/>
      <c r="B6" s="99"/>
      <c r="C6" s="99"/>
      <c r="D6" s="99"/>
      <c r="E6" s="99"/>
    </row>
    <row r="7" spans="1:9" ht="12.75" customHeight="1">
      <c r="A7" s="99"/>
      <c r="B7" s="99"/>
      <c r="C7" s="99"/>
      <c r="D7" s="99"/>
      <c r="E7" s="99"/>
    </row>
    <row r="8" spans="1:9" ht="12.75" customHeight="1">
      <c r="C8" s="98"/>
      <c r="D8" s="98"/>
      <c r="E8" s="98"/>
      <c r="F8" s="98"/>
      <c r="G8" s="98"/>
    </row>
    <row r="9" spans="1:9" ht="12.75" customHeight="1">
      <c r="B9" s="98"/>
      <c r="C9" s="98"/>
      <c r="D9" s="98"/>
      <c r="E9" s="98"/>
      <c r="F9" s="98"/>
      <c r="G9" s="98"/>
    </row>
    <row r="10" spans="1:9" ht="12.75" customHeight="1">
      <c r="B10" s="98"/>
      <c r="C10" s="98"/>
      <c r="D10" s="98"/>
      <c r="E10" s="98"/>
      <c r="F10" s="98"/>
      <c r="G10" s="98"/>
    </row>
    <row r="11" spans="1:9" ht="12.75" customHeight="1">
      <c r="B11" s="98"/>
      <c r="C11" s="98"/>
      <c r="D11" s="98"/>
      <c r="E11" s="98"/>
      <c r="F11" s="98"/>
      <c r="G11" s="98"/>
    </row>
    <row r="12" spans="1:9" ht="12.75" customHeight="1">
      <c r="A12" s="170" t="str">
        <f>'Output - Key Indicators'!J40</f>
        <v>4. Sex ratio of staff promotion</v>
      </c>
      <c r="B12" s="170"/>
      <c r="C12" s="170"/>
      <c r="D12" s="170"/>
      <c r="E12" s="98"/>
      <c r="F12" s="98"/>
      <c r="G12" s="98"/>
    </row>
    <row r="13" spans="1:9" ht="12.75" customHeight="1">
      <c r="A13" s="170"/>
      <c r="B13" s="170"/>
      <c r="C13" s="170"/>
      <c r="D13" s="170"/>
      <c r="E13" s="98"/>
      <c r="F13" s="98"/>
      <c r="G13" s="98"/>
    </row>
    <row r="14" spans="1:9" ht="12.75" customHeight="1">
      <c r="A14" s="170"/>
      <c r="B14" s="170"/>
      <c r="C14" s="170"/>
      <c r="D14" s="170"/>
      <c r="E14" s="98"/>
      <c r="F14" s="98"/>
      <c r="G14" s="98"/>
    </row>
    <row r="15" spans="1:9" ht="12.75" customHeight="1">
      <c r="A15" s="170"/>
      <c r="B15" s="170"/>
      <c r="C15" s="170"/>
      <c r="D15" s="170"/>
      <c r="E15" s="98"/>
      <c r="F15" s="98"/>
      <c r="G15" s="98"/>
    </row>
    <row r="16" spans="1:9" ht="12.75" customHeight="1">
      <c r="A16" s="170"/>
      <c r="B16" s="170"/>
      <c r="C16" s="170"/>
      <c r="D16" s="170"/>
      <c r="E16" s="98"/>
      <c r="F16" s="98"/>
      <c r="G16" s="98"/>
    </row>
    <row r="17" spans="1:7" ht="12.75" customHeight="1">
      <c r="A17" s="100"/>
      <c r="B17" s="100"/>
      <c r="C17" s="100"/>
      <c r="D17" s="98"/>
      <c r="E17" s="98"/>
      <c r="F17" s="98"/>
      <c r="G17" s="98"/>
    </row>
    <row r="18" spans="1:7" ht="12.75" customHeight="1">
      <c r="A18" s="100"/>
      <c r="B18" s="100"/>
      <c r="C18" s="100"/>
      <c r="D18" s="98"/>
      <c r="E18" s="98"/>
      <c r="F18" s="98"/>
      <c r="G18" s="98"/>
    </row>
    <row r="19" spans="1:7" ht="12.75" customHeight="1">
      <c r="A19" s="100"/>
      <c r="B19" s="100"/>
      <c r="C19" s="100"/>
      <c r="D19" s="98"/>
      <c r="E19" s="98"/>
      <c r="F19" s="98"/>
      <c r="G19" s="98"/>
    </row>
    <row r="20" spans="1:7" ht="12.75" customHeight="1">
      <c r="A20" s="100"/>
      <c r="B20" s="100"/>
      <c r="C20" s="100"/>
      <c r="D20" s="98"/>
      <c r="E20" s="98"/>
      <c r="F20" s="98"/>
      <c r="G20" s="98"/>
    </row>
    <row r="21" spans="1:7" ht="12.75" customHeight="1">
      <c r="A21" s="100"/>
      <c r="B21" s="100"/>
      <c r="C21" s="100"/>
    </row>
    <row r="22" spans="1:7" ht="12.75" customHeight="1">
      <c r="A22" s="100"/>
      <c r="B22" s="100"/>
      <c r="C22" s="100"/>
    </row>
    <row r="23" spans="1:7" ht="12.75" customHeight="1">
      <c r="A23" s="100"/>
      <c r="B23" s="100"/>
      <c r="C23" s="100"/>
    </row>
    <row r="24" spans="1:7" ht="12.75" customHeight="1">
      <c r="A24" s="100"/>
      <c r="B24" s="100"/>
      <c r="C24" s="100"/>
    </row>
    <row r="25" spans="1:7" ht="12.6"/>
    <row r="26" spans="1:7" ht="12.6"/>
    <row r="27" spans="1:7" ht="12.6"/>
    <row r="28" spans="1:7" ht="12.6"/>
    <row r="29" spans="1:7" ht="12.6"/>
    <row r="30" spans="1:7" ht="12.6"/>
    <row r="31" spans="1:7" ht="12.6"/>
    <row r="32" spans="1:7" ht="12.6"/>
    <row r="33" ht="12.6"/>
    <row r="34" ht="12.6"/>
    <row r="35" ht="12.6"/>
    <row r="36" ht="12.6"/>
    <row r="37" ht="12.6"/>
    <row r="38" ht="12.6"/>
    <row r="39" ht="12.6"/>
  </sheetData>
  <sheetProtection algorithmName="SHA-512" hashValue="98dzqA/V5McV7jO33RXEwh46yg3yzK5wJQkcUGvdfyTnhiClVXuuZgMLeVJFJCtMuLgONj8ul7qhrR9s68bRjA==" saltValue="ZPQIVyQRiP1Y46SSVO1w5Q==" spinCount="100000" sheet="1" scenarios="1"/>
  <mergeCells count="1">
    <mergeCell ref="A12:D16"/>
  </mergeCells>
  <pageMargins left="0.7" right="0.7" top="0.75" bottom="0.75" header="0.3" footer="0.3"/>
  <pageSetup orientation="landscape" horizontalDpi="360" verticalDpi="360" r:id="rId1"/>
  <headerFooter>
    <oddHeader>&amp;L&amp;"Arial,Regular"&amp;8&amp;K05+000FeMa-Meter: Organization Diversity 2A (for insurers)&amp;R&amp;"Arial,Regular"&amp;8&amp;K05+000Graphs: Promotion at key levels</oddHeader>
    <oddFooter>&amp;L&amp;"Arial,Regular"&amp;8&amp;K05+000Developed by: Access to Insurance Initiative&amp;C
&amp;"Arial,Regular"&amp;8&amp;K05+000https://www.a2ii.org/en/home&amp;R&amp;"Arial,Regular"&amp;8&amp;K05+000&amp;P_x000D_&amp;1#&amp;"Aptos"&amp;10&amp;K000000 Official Use Only</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99DC5-BBB2-41A1-BD23-ECAFEE203006}">
  <dimension ref="A1:AA39"/>
  <sheetViews>
    <sheetView showGridLines="0" zoomScaleNormal="100" workbookViewId="0">
      <selection activeCell="N4" sqref="N4"/>
    </sheetView>
  </sheetViews>
  <sheetFormatPr defaultColWidth="0" defaultRowHeight="12.75" customHeight="1" zeroHeight="1"/>
  <cols>
    <col min="1" max="27" width="9" style="66" customWidth="1"/>
    <col min="28" max="16384" width="9" style="66" hidden="1"/>
  </cols>
  <sheetData>
    <row r="1" spans="1:20" ht="12.6"/>
    <row r="2" spans="1:20" ht="19.5" customHeight="1">
      <c r="A2" s="170" t="str">
        <f>'Output - Key Indicators'!J46</f>
        <v>5. Sex ratio of training opportunities (staff development)</v>
      </c>
      <c r="B2" s="170"/>
      <c r="C2" s="170"/>
      <c r="D2" s="170"/>
      <c r="E2" s="170"/>
      <c r="F2" s="170"/>
      <c r="G2" s="170"/>
      <c r="H2" s="100"/>
      <c r="I2" s="100"/>
      <c r="N2" s="170" t="str">
        <f>'Output - Key Indicators'!J50</f>
        <v>6. Possibility of Gender Pay Gap</v>
      </c>
      <c r="O2" s="170"/>
      <c r="P2" s="170"/>
      <c r="Q2" s="170"/>
      <c r="R2" s="170"/>
      <c r="S2" s="170"/>
      <c r="T2" s="170"/>
    </row>
    <row r="3" spans="1:20" ht="12.75" customHeight="1">
      <c r="A3" s="170"/>
      <c r="B3" s="170"/>
      <c r="C3" s="170"/>
      <c r="D3" s="170"/>
      <c r="E3" s="170"/>
      <c r="F3" s="170"/>
      <c r="G3" s="170"/>
      <c r="N3" s="170"/>
      <c r="O3" s="170"/>
      <c r="P3" s="170"/>
      <c r="Q3" s="170"/>
      <c r="R3" s="170"/>
      <c r="S3" s="170"/>
      <c r="T3" s="170"/>
    </row>
    <row r="4" spans="1:20" ht="12.75" customHeight="1">
      <c r="A4" s="99"/>
      <c r="B4" s="99"/>
      <c r="C4" s="99"/>
      <c r="D4" s="99"/>
      <c r="E4" s="99"/>
    </row>
    <row r="5" spans="1:20" ht="12.75" customHeight="1">
      <c r="A5" s="99"/>
      <c r="B5" s="99"/>
      <c r="C5" s="99"/>
      <c r="D5" s="99"/>
      <c r="E5" s="99"/>
    </row>
    <row r="6" spans="1:20" ht="12.75" customHeight="1"/>
    <row r="7" spans="1:20" ht="12.75" customHeight="1">
      <c r="O7" s="102" t="s">
        <v>89</v>
      </c>
    </row>
    <row r="8" spans="1:20" ht="12.75" customHeight="1">
      <c r="C8" s="98"/>
      <c r="D8" s="98"/>
      <c r="E8" s="98"/>
      <c r="F8" s="98"/>
      <c r="G8" s="98"/>
    </row>
    <row r="9" spans="1:20" ht="12.75" customHeight="1">
      <c r="B9" s="98"/>
      <c r="C9" s="98"/>
      <c r="D9" s="98"/>
      <c r="E9" s="98"/>
      <c r="F9" s="98"/>
      <c r="G9" s="98"/>
    </row>
    <row r="10" spans="1:20" ht="12.75" customHeight="1">
      <c r="B10" s="98"/>
      <c r="C10" s="98"/>
      <c r="D10" s="98"/>
      <c r="E10" s="98"/>
      <c r="F10" s="98"/>
      <c r="G10" s="98"/>
    </row>
    <row r="11" spans="1:20" ht="12.75" customHeight="1">
      <c r="B11" s="98"/>
      <c r="C11" s="98"/>
      <c r="D11" s="98"/>
      <c r="E11" s="98"/>
      <c r="F11" s="98"/>
      <c r="G11" s="98"/>
    </row>
    <row r="12" spans="1:20" ht="12.75" customHeight="1">
      <c r="B12" s="100"/>
      <c r="C12" s="100"/>
      <c r="D12" s="98"/>
      <c r="E12" s="98"/>
      <c r="F12" s="98"/>
      <c r="G12" s="98"/>
    </row>
    <row r="13" spans="1:20" ht="12.75" customHeight="1">
      <c r="A13" s="100"/>
      <c r="B13" s="100"/>
      <c r="C13" s="100"/>
      <c r="D13" s="98"/>
      <c r="E13" s="98"/>
      <c r="F13" s="98"/>
      <c r="G13" s="98"/>
    </row>
    <row r="14" spans="1:20" ht="12.75" customHeight="1">
      <c r="A14" s="100"/>
      <c r="B14" s="100"/>
      <c r="C14" s="100"/>
      <c r="D14" s="98"/>
      <c r="E14" s="98"/>
      <c r="F14" s="98"/>
      <c r="G14" s="98"/>
    </row>
    <row r="15" spans="1:20" ht="12.75" customHeight="1">
      <c r="A15" s="100"/>
      <c r="B15" s="100"/>
      <c r="C15" s="100"/>
      <c r="D15" s="98"/>
      <c r="E15" s="98"/>
      <c r="F15" s="98"/>
      <c r="G15" s="98"/>
    </row>
    <row r="16" spans="1:20" ht="12.75" customHeight="1">
      <c r="A16" s="100"/>
      <c r="B16" s="100"/>
      <c r="C16" s="100"/>
      <c r="D16" s="98"/>
      <c r="E16" s="98"/>
      <c r="F16" s="98"/>
      <c r="G16" s="98"/>
    </row>
    <row r="17" spans="1:19" ht="12.75" customHeight="1">
      <c r="A17" s="100"/>
      <c r="B17" s="100"/>
      <c r="C17" s="100"/>
      <c r="D17" s="98"/>
      <c r="E17" s="98"/>
      <c r="F17" s="98"/>
      <c r="G17" s="98"/>
    </row>
    <row r="18" spans="1:19" ht="12.75" customHeight="1">
      <c r="A18" s="100"/>
      <c r="B18" s="100"/>
      <c r="C18" s="100"/>
      <c r="D18" s="98"/>
      <c r="E18" s="98"/>
      <c r="F18" s="98"/>
      <c r="G18" s="98"/>
    </row>
    <row r="19" spans="1:19" ht="12.75" customHeight="1">
      <c r="A19" s="100"/>
      <c r="B19" s="100"/>
      <c r="C19" s="100"/>
      <c r="D19" s="98"/>
      <c r="E19" s="98"/>
      <c r="F19" s="98"/>
      <c r="G19" s="98"/>
    </row>
    <row r="20" spans="1:19" ht="12.75" customHeight="1">
      <c r="A20" s="100"/>
      <c r="B20" s="100"/>
      <c r="C20" s="100"/>
      <c r="D20" s="98"/>
      <c r="E20" s="98"/>
      <c r="F20" s="98"/>
      <c r="G20" s="98"/>
    </row>
    <row r="21" spans="1:19" ht="12.75" customHeight="1">
      <c r="A21" s="100"/>
      <c r="B21" s="100"/>
      <c r="C21" s="100"/>
    </row>
    <row r="22" spans="1:19" ht="12.75" customHeight="1">
      <c r="A22" s="100"/>
      <c r="B22" s="100"/>
      <c r="C22" s="100"/>
    </row>
    <row r="23" spans="1:19" ht="12.75" customHeight="1">
      <c r="A23" s="100"/>
      <c r="B23" s="100"/>
      <c r="C23" s="100"/>
    </row>
    <row r="24" spans="1:19" ht="12.75" customHeight="1">
      <c r="A24" s="100"/>
      <c r="B24" s="100"/>
      <c r="C24" s="100"/>
    </row>
    <row r="25" spans="1:19" ht="12.6"/>
    <row r="26" spans="1:19" ht="12.95">
      <c r="O26" s="101" t="s">
        <v>90</v>
      </c>
      <c r="R26" s="104" t="str">
        <f>'Output - Key Indicators'!M51</f>
        <v>NA</v>
      </c>
      <c r="S26" s="103" t="str">
        <f>'Output - Key Indicators'!N51</f>
        <v>NA</v>
      </c>
    </row>
    <row r="27" spans="1:19" ht="12.6"/>
    <row r="28" spans="1:19" ht="12.6"/>
    <row r="29" spans="1:19" ht="12.6"/>
    <row r="30" spans="1:19" ht="12.6"/>
    <row r="31" spans="1:19" ht="12.6"/>
    <row r="32" spans="1:19" ht="12.6"/>
    <row r="33" ht="12.6"/>
    <row r="34" ht="12.6"/>
    <row r="35" ht="12.6"/>
    <row r="36" ht="12.6"/>
    <row r="37" ht="12.6"/>
    <row r="38" ht="12.6"/>
    <row r="39" ht="12.6"/>
  </sheetData>
  <sheetProtection algorithmName="SHA-512" hashValue="LQb4bq7YyYv2f5PoEMRw0xL1J5y6Va4x1KWVcsxsW/nAAWazCHe7c2eX9GKhBrfO5+hOm9BmKde/mB1jdwpSCA==" saltValue="z+lJwx6Vo5dsRoym6AdhCg==" spinCount="100000" sheet="1" scenarios="1"/>
  <mergeCells count="2">
    <mergeCell ref="A2:G3"/>
    <mergeCell ref="N2:T3"/>
  </mergeCells>
  <pageMargins left="0.7" right="0.7" top="0.75" bottom="0.75" header="0.3" footer="0.3"/>
  <pageSetup orientation="landscape" horizontalDpi="360" verticalDpi="360" r:id="rId1"/>
  <headerFooter>
    <oddHeader>&amp;L&amp;"Arial,Regular"&amp;8&amp;K05+000FeMa-Meter: Organization Diversity 2A (for insurers)&amp;R&amp;"Arial,Regular"&amp;8&amp;K05+000Graphs: Training opportunity and Gender Pay Equity</oddHeader>
    <oddFooter>&amp;L&amp;"Arial,Regular"&amp;8&amp;K05+000Developed by: Access to Insurance Initiative&amp;C&amp;"Arial,Regular"&amp;8&amp;K05+000
https://www.a2ii.org/en/home&amp;R&amp;"Arial,Regular"&amp;8&amp;K05+000&amp;P_x000D_&amp;1#&amp;"Aptos"&amp;10&amp;K000000 Official Use Only</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93139-D140-4E68-9A62-989153FBCEAF}">
  <sheetPr>
    <tabColor theme="1"/>
  </sheetPr>
  <dimension ref="A1:D31"/>
  <sheetViews>
    <sheetView workbookViewId="0"/>
  </sheetViews>
  <sheetFormatPr defaultColWidth="11.125" defaultRowHeight="14.1"/>
  <cols>
    <col min="1" max="1" width="17.875" style="8" customWidth="1"/>
    <col min="2" max="2" width="39.125" style="8" customWidth="1"/>
    <col min="3" max="3" width="20" style="8" bestFit="1" customWidth="1"/>
    <col min="4" max="4" width="38.375" style="8" customWidth="1"/>
    <col min="5" max="16384" width="11.125" style="8"/>
  </cols>
  <sheetData>
    <row r="1" spans="1:4">
      <c r="A1" s="13" t="s">
        <v>91</v>
      </c>
      <c r="C1" s="85" t="s">
        <v>92</v>
      </c>
      <c r="D1" s="85" t="s">
        <v>93</v>
      </c>
    </row>
    <row r="2" spans="1:4">
      <c r="A2" s="8" t="s">
        <v>94</v>
      </c>
      <c r="C2" s="85"/>
      <c r="D2" s="85" t="s">
        <v>95</v>
      </c>
    </row>
    <row r="3" spans="1:4">
      <c r="A3" s="8" t="s">
        <v>96</v>
      </c>
      <c r="C3" s="85"/>
      <c r="D3" s="85" t="s">
        <v>97</v>
      </c>
    </row>
    <row r="4" spans="1:4">
      <c r="A4" s="8" t="s">
        <v>98</v>
      </c>
      <c r="C4" s="85"/>
      <c r="D4" s="85" t="s">
        <v>99</v>
      </c>
    </row>
    <row r="5" spans="1:4">
      <c r="A5" s="8" t="s">
        <v>100</v>
      </c>
      <c r="C5" s="85"/>
      <c r="D5" s="85" t="s">
        <v>101</v>
      </c>
    </row>
    <row r="6" spans="1:4">
      <c r="C6" s="85"/>
      <c r="D6" s="85" t="s">
        <v>102</v>
      </c>
    </row>
    <row r="7" spans="1:4">
      <c r="C7" s="85"/>
      <c r="D7" s="85" t="s">
        <v>32</v>
      </c>
    </row>
    <row r="8" spans="1:4">
      <c r="A8" s="171" t="s">
        <v>77</v>
      </c>
      <c r="B8" s="171"/>
      <c r="C8" s="85"/>
      <c r="D8" s="85"/>
    </row>
    <row r="9" spans="1:4">
      <c r="A9" s="9">
        <v>0</v>
      </c>
      <c r="B9" s="8" t="s">
        <v>103</v>
      </c>
      <c r="C9" s="85" t="s">
        <v>104</v>
      </c>
      <c r="D9" s="85" t="s">
        <v>105</v>
      </c>
    </row>
    <row r="10" spans="1:4">
      <c r="A10" s="9">
        <v>0.7</v>
      </c>
      <c r="B10" s="8" t="s">
        <v>106</v>
      </c>
      <c r="C10" s="85"/>
      <c r="D10" s="85" t="s">
        <v>107</v>
      </c>
    </row>
    <row r="11" spans="1:4">
      <c r="A11" s="9">
        <v>0.8</v>
      </c>
      <c r="B11" s="8" t="s">
        <v>108</v>
      </c>
      <c r="C11" s="85"/>
      <c r="D11" s="85" t="s">
        <v>109</v>
      </c>
    </row>
    <row r="12" spans="1:4">
      <c r="A12" s="9">
        <v>0.9</v>
      </c>
      <c r="B12" s="8" t="s">
        <v>110</v>
      </c>
    </row>
    <row r="14" spans="1:4" ht="27.95">
      <c r="C14" s="8" t="s">
        <v>111</v>
      </c>
      <c r="D14" s="8" t="s">
        <v>112</v>
      </c>
    </row>
    <row r="15" spans="1:4">
      <c r="A15" s="171" t="s">
        <v>113</v>
      </c>
      <c r="B15" s="171"/>
      <c r="D15" s="8" t="s">
        <v>114</v>
      </c>
    </row>
    <row r="16" spans="1:4">
      <c r="A16" s="8">
        <v>0</v>
      </c>
      <c r="B16" s="8" t="s">
        <v>115</v>
      </c>
      <c r="D16" s="8" t="s">
        <v>116</v>
      </c>
    </row>
    <row r="17" spans="1:4">
      <c r="A17" s="10">
        <v>15</v>
      </c>
      <c r="B17" s="8" t="s">
        <v>117</v>
      </c>
      <c r="D17" s="8" t="s">
        <v>118</v>
      </c>
    </row>
    <row r="18" spans="1:4">
      <c r="A18" s="10">
        <v>30</v>
      </c>
      <c r="B18" s="8" t="s">
        <v>119</v>
      </c>
    </row>
    <row r="19" spans="1:4">
      <c r="A19" s="11"/>
    </row>
    <row r="22" spans="1:4">
      <c r="A22" s="171" t="s">
        <v>120</v>
      </c>
      <c r="B22" s="171"/>
    </row>
    <row r="23" spans="1:4">
      <c r="A23" s="8">
        <v>0</v>
      </c>
      <c r="B23" s="8" t="s">
        <v>115</v>
      </c>
    </row>
    <row r="24" spans="1:4">
      <c r="A24" s="10">
        <v>5</v>
      </c>
      <c r="B24" s="8" t="s">
        <v>117</v>
      </c>
    </row>
    <row r="25" spans="1:4">
      <c r="A25" s="10">
        <v>10</v>
      </c>
      <c r="B25" s="8" t="s">
        <v>119</v>
      </c>
    </row>
    <row r="28" spans="1:4">
      <c r="A28" s="171" t="s">
        <v>121</v>
      </c>
      <c r="B28" s="171"/>
    </row>
    <row r="29" spans="1:4">
      <c r="A29" s="11">
        <v>0</v>
      </c>
      <c r="B29" s="8" t="s">
        <v>122</v>
      </c>
    </row>
    <row r="30" spans="1:4">
      <c r="A30" s="11">
        <v>0.05</v>
      </c>
      <c r="B30" s="8" t="s">
        <v>123</v>
      </c>
    </row>
    <row r="31" spans="1:4">
      <c r="A31" s="12">
        <v>0.1</v>
      </c>
      <c r="B31" s="8" t="s">
        <v>124</v>
      </c>
    </row>
  </sheetData>
  <sheetProtection algorithmName="SHA-512" hashValue="9Cki84DwRyQhShRUECM7oaLGhwTiDlS3DVKoABO3Pc5whvOfToEaDX1dYlitxYnYT3SLMMxGYb/q6mkn+Dx+Gw==" saltValue="fodaqhPg/cvrwk+TnLEdhg==" spinCount="100000" sheet="1" objects="1" scenarios="1" selectLockedCells="1" selectUnlockedCells="1"/>
  <mergeCells count="4">
    <mergeCell ref="A8:B8"/>
    <mergeCell ref="A15:B15"/>
    <mergeCell ref="A22:B22"/>
    <mergeCell ref="A28:B28"/>
  </mergeCells>
  <pageMargins left="0.7" right="0.7" top="0.75" bottom="0.75" header="0.3" footer="0.3"/>
  <headerFooter>
    <oddFooter>&amp;R_x000D_&amp;1#&amp;"Aptos"&amp;10&amp;K000000 Official Use Only</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E52B73079E358241991354EB861B83C7" ma:contentTypeVersion="12" ma:contentTypeDescription="Ein neues Dokument erstellen." ma:contentTypeScope="" ma:versionID="1bd0f9599db0bb1a6cd9185a8891bfe3">
  <xsd:schema xmlns:xsd="http://www.w3.org/2001/XMLSchema" xmlns:xs="http://www.w3.org/2001/XMLSchema" xmlns:p="http://schemas.microsoft.com/office/2006/metadata/properties" xmlns:ns2="0edc1919-4ccd-4a88-977e-98b1cee7ed77" xmlns:ns3="d752710f-e807-4d73-a4c9-bf5f49cd97df" targetNamespace="http://schemas.microsoft.com/office/2006/metadata/properties" ma:root="true" ma:fieldsID="f09338d20d0a297f9beb0391b0d97325" ns2:_="" ns3:_="">
    <xsd:import namespace="0edc1919-4ccd-4a88-977e-98b1cee7ed77"/>
    <xsd:import namespace="d752710f-e807-4d73-a4c9-bf5f49cd97d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dc1919-4ccd-4a88-977e-98b1cee7ed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Bildmarkierungen" ma:readOnly="false" ma:fieldId="{5cf76f15-5ced-4ddc-b409-7134ff3c332f}" ma:taxonomyMulti="true" ma:sspId="0aed264e-563a-469a-8ebe-271e849ec10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752710f-e807-4d73-a4c9-bf5f49cd97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9a692ead-ee8a-4f7e-8c9b-591d153cbef2}" ma:internalName="TaxCatchAll" ma:showField="CatchAllData" ma:web="d752710f-e807-4d73-a4c9-bf5f49cd97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edc1919-4ccd-4a88-977e-98b1cee7ed77">
      <Terms xmlns="http://schemas.microsoft.com/office/infopath/2007/PartnerControls"/>
    </lcf76f155ced4ddcb4097134ff3c332f>
    <TaxCatchAll xmlns="d752710f-e807-4d73-a4c9-bf5f49cd97d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57DE26-0220-483A-8BCC-BF89DFEFA42F}"/>
</file>

<file path=customXml/itemProps2.xml><?xml version="1.0" encoding="utf-8"?>
<ds:datastoreItem xmlns:ds="http://schemas.openxmlformats.org/officeDocument/2006/customXml" ds:itemID="{3BA91ED8-7F7A-4C90-A815-FFDED58EE38B}"/>
</file>

<file path=customXml/itemProps3.xml><?xml version="1.0" encoding="utf-8"?>
<ds:datastoreItem xmlns:ds="http://schemas.openxmlformats.org/officeDocument/2006/customXml" ds:itemID="{CB76B1D1-6B0B-4EF7-A165-E2D5C9E4ABE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Shilpi Shastri</dc:creator>
  <cp:keywords/>
  <dc:description/>
  <cp:lastModifiedBy>Lamis Daoud</cp:lastModifiedBy>
  <cp:revision/>
  <dcterms:created xsi:type="dcterms:W3CDTF">2023-12-07T02:41:06Z</dcterms:created>
  <dcterms:modified xsi:type="dcterms:W3CDTF">2025-09-30T15:36:48Z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0x010100E52B73079E358241991354EB861B83C7</vt:lpwstr>
  </property>
  <property fmtid="{D5CDD505-2E9C-101B-9397-08002B2CF9AE}" pid="3" name="MediaServiceImageTags">
    <vt:lpwstr/>
  </property>
  <property fmtid="{D5CDD505-2E9C-101B-9397-08002B2CF9AE}" pid="4" name="Order">
    <vt:r8>5200</vt:r8>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y fmtid="{D5CDD505-2E9C-101B-9397-08002B2CF9AE}" pid="11" name="MSIP_Label_f1bf45b6-5649-4236-82a3-f45024cd282e_Enabled">
    <vt:lpwstr>true</vt:lpwstr>
  </property>
  <property fmtid="{D5CDD505-2E9C-101B-9397-08002B2CF9AE}" pid="12" name="MSIP_Label_f1bf45b6-5649-4236-82a3-f45024cd282e_SetDate">
    <vt:lpwstr>2025-09-30T15:32:50Z</vt:lpwstr>
  </property>
  <property fmtid="{D5CDD505-2E9C-101B-9397-08002B2CF9AE}" pid="13" name="MSIP_Label_f1bf45b6-5649-4236-82a3-f45024cd282e_Method">
    <vt:lpwstr>Standard</vt:lpwstr>
  </property>
  <property fmtid="{D5CDD505-2E9C-101B-9397-08002B2CF9AE}" pid="14" name="MSIP_Label_f1bf45b6-5649-4236-82a3-f45024cd282e_Name">
    <vt:lpwstr>Official Use Only</vt:lpwstr>
  </property>
  <property fmtid="{D5CDD505-2E9C-101B-9397-08002B2CF9AE}" pid="15" name="MSIP_Label_f1bf45b6-5649-4236-82a3-f45024cd282e_SiteId">
    <vt:lpwstr>31a2fec0-266b-4c67-b56e-2796d8f59c36</vt:lpwstr>
  </property>
  <property fmtid="{D5CDD505-2E9C-101B-9397-08002B2CF9AE}" pid="16" name="MSIP_Label_f1bf45b6-5649-4236-82a3-f45024cd282e_ActionId">
    <vt:lpwstr>595827fe-2e26-46b8-89dd-55b5eb8fb267</vt:lpwstr>
  </property>
  <property fmtid="{D5CDD505-2E9C-101B-9397-08002B2CF9AE}" pid="17" name="MSIP_Label_f1bf45b6-5649-4236-82a3-f45024cd282e_ContentBits">
    <vt:lpwstr>2</vt:lpwstr>
  </property>
  <property fmtid="{D5CDD505-2E9C-101B-9397-08002B2CF9AE}" pid="18" name="MSIP_Label_f1bf45b6-5649-4236-82a3-f45024cd282e_Tag">
    <vt:lpwstr>10, 3, 0, 2</vt:lpwstr>
  </property>
</Properties>
</file>